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<sst xmlns="http://schemas.openxmlformats.org/spreadsheetml/2006/main" count="421" uniqueCount="156">
  <si>
    <t xml:space="preserve">                                                                                                                                                                                  </t>
  </si>
  <si>
    <t>№ п/п</t>
  </si>
  <si>
    <t xml:space="preserve">Наименование закупаемых товаров, работ и услуг </t>
  </si>
  <si>
    <t>Товары, работы, услуги</t>
  </si>
  <si>
    <t>Срок осуществления закупок (предполагаемая дата/месяц проведения)</t>
  </si>
  <si>
    <t>Место поставки товара, выполнения работ, оказания услуг</t>
  </si>
  <si>
    <t>Ед. измерен.</t>
  </si>
  <si>
    <t>Кол-во, объем</t>
  </si>
  <si>
    <t>Сумма,  планируемая для закупки с НДС  тенге</t>
  </si>
  <si>
    <t>1. Товары</t>
  </si>
  <si>
    <t>итого по товарам</t>
  </si>
  <si>
    <t>итого по услугам</t>
  </si>
  <si>
    <t>Всего:</t>
  </si>
  <si>
    <t>Способ закупок</t>
  </si>
  <si>
    <t>Приложение к приказу 
ТОО «СК-Фармация» 
от 18 мая 2009 года №3</t>
  </si>
  <si>
    <t>сейф</t>
  </si>
  <si>
    <t>прямые закупки</t>
  </si>
  <si>
    <t>огнеупорный, высотой до 2 м</t>
  </si>
  <si>
    <t>г.Астана</t>
  </si>
  <si>
    <t>шт</t>
  </si>
  <si>
    <t>холодильник</t>
  </si>
  <si>
    <t>двухкамерный холодильник</t>
  </si>
  <si>
    <t>июнь-июль</t>
  </si>
  <si>
    <t>электрочайник</t>
  </si>
  <si>
    <t>электрочайники с объемом до 2 л</t>
  </si>
  <si>
    <t>маркерная доска</t>
  </si>
  <si>
    <t>маркерные доски передвижные, двухсторонние</t>
  </si>
  <si>
    <t>переплетное устройство</t>
  </si>
  <si>
    <t>настольная лампа</t>
  </si>
  <si>
    <t>диктофон</t>
  </si>
  <si>
    <t>сетевой фильтр</t>
  </si>
  <si>
    <t>металический шкаф для документов</t>
  </si>
  <si>
    <t>набор посуды</t>
  </si>
  <si>
    <t>проектор</t>
  </si>
  <si>
    <t>уничтожитель бумаги (шредер)</t>
  </si>
  <si>
    <t>переплетное устройство механическое с дыроколом для сшивания и расшивания документов</t>
  </si>
  <si>
    <t>лампы офисные, имитирующие дневной цвет</t>
  </si>
  <si>
    <t>цифровой диктофон беспроводной, объем памяти не менее 256 Мб</t>
  </si>
  <si>
    <t>сетевые фильтры на 5 розеток</t>
  </si>
  <si>
    <t>шкафы металлические для хранения документов</t>
  </si>
  <si>
    <t>чайно-кофейный сервиз на 12 персон, стаканы для воды для 12 персон</t>
  </si>
  <si>
    <t>яркость (ANSI Lm) 2000 люмен, контрастность 400:1,Разрешение (px)-1024x768, Вес (кг) - 2.7 кг, мощность лампы (Вт) 170 Вт, срок эксплуатации лампы (ч) - 3000 часов, проекционное расстояние (от - до, м) 0.9 - 11 м, диагональ изображения (от - до, м) от 0.76 до 7.62 м</t>
  </si>
  <si>
    <t>шредер с размером прямой резки не более 5 мм с возможностью измельчения бумаги, картона, дисков.</t>
  </si>
  <si>
    <t>канцелярские товары</t>
  </si>
  <si>
    <t>системный блок</t>
  </si>
  <si>
    <t>блокноты с логотипом, ручки с логотипом, ежедневники с логотипом, конверты А4 с логотипом, и т.д.</t>
  </si>
  <si>
    <t>Intel Core2Quad Q6600, 250GB SATA NCQ HDD, 2.0GB PC2-5300 (dl chnl), No Floppy, DVD-RW drive, Card reader,  3-3-0 Wty, FreeDOS, Special Home Edition Label, клавиатуры - 28 шт., оптические мыши - 28 шт.</t>
  </si>
  <si>
    <t>июнь-август</t>
  </si>
  <si>
    <t>запрос ценовых предложений</t>
  </si>
  <si>
    <t>монитор</t>
  </si>
  <si>
    <t>цветной принтер</t>
  </si>
  <si>
    <t xml:space="preserve">принтер </t>
  </si>
  <si>
    <t>факсимильный аппарат</t>
  </si>
  <si>
    <t>цветной копировальный аппарт</t>
  </si>
  <si>
    <t>мониторы 19" - 25 шт., мониторы 22" - 3 шт.</t>
  </si>
  <si>
    <t xml:space="preserve">принтер формат А4 лазерная цветная печать HP Color LaserJet CP3525n, 600 dpi, 30/30 ppm, 256MB, 515Mhz, Ethernet + USB 2.0, tray 100 + 250 page, Duty cycle – 75.000 </t>
  </si>
  <si>
    <t>(A4) 600dpi, 14ppm, 2Mb, 266Mhz, USB,  tray 150 page, Duty cycle – 5.000 pages (Cartridge CB435A)</t>
  </si>
  <si>
    <t>лазерные факсимильные аппараты MFU Panasonic/KX-FLB883(принтер,сканер,копир, факс)</t>
  </si>
  <si>
    <t>XEROX WorkCentre 7232+Стенд с инструкцией по инсталляции</t>
  </si>
  <si>
    <t>сканер</t>
  </si>
  <si>
    <t>сетевой кабель</t>
  </si>
  <si>
    <t>источник бесперебойного питания для сервера</t>
  </si>
  <si>
    <t>Scaner HP Scanjet G4050 Photo, A4, 4800x9600, 8.5sec, slide adapter, USB, 96bit</t>
  </si>
  <si>
    <t>сетевые кабели</t>
  </si>
  <si>
    <t>UPS APC 650VA</t>
  </si>
  <si>
    <t>UPS APC/SUA2200RMI2U/Smart/19"/2U/1980 W/2200 VA</t>
  </si>
  <si>
    <t xml:space="preserve">активное сетевое оборудование </t>
  </si>
  <si>
    <t>сервер в сборе (Mail + AD, DNS, FileServer, PrintServer)</t>
  </si>
  <si>
    <t xml:space="preserve">доступ к сети Интернет </t>
  </si>
  <si>
    <t xml:space="preserve">Catalyst 3750 48 10/100 + 4SFP Standard - 2 шт, 8 Access Point Cisco Systems Linksys WAP200 (внутренняя),(802.11g) с питанием по Ethernet и технологией Rangebooster (обеспечивает увеличение дальности) - 2 шт
 </t>
  </si>
  <si>
    <t>HP DL380R05 X5450 4G Perf EU Svr 1 шт,146GB Pluggable SAS SFF 10000 rpm Universal Hard Drive 8 шт, HP DL380R05 E5430 2G Base EU Svr 1 шт, HP E5430 DL380G5 Kit - 2 шт, 146GB Pluggable SAS SFF 10000 rpm Universal Hard Drive 6 шт, ML350 G5 / ML370 G5 / DL380 G5 Hot Plug Redundant Power Supply Module - EMEA 1 шт, Smart Array P400/E500 BBWC Upgrade Kit (Battery &amp; Cables for 256MB controller) 1 шт, SlimLine DVD-ROM Drive (8X/24X) Option Kit 1 шт, Rack Option - KVM Console Switch 1x8 Port (CAT5 based) 1 шт, Rack Option - CPU to IP/KVM Switch CAT5 cable (12ft 8 Pack) 1 шт, Rack Option - IP/KVM (CAT5 based) Console Interface adapter (8pack) 1 шт, HP 1U with USB RU Rackmount Keyboard 1 шт.</t>
  </si>
  <si>
    <t>телефонный аппарат</t>
  </si>
  <si>
    <t>цифровая АТС</t>
  </si>
  <si>
    <t>Цифровые телефонные аппараты</t>
  </si>
  <si>
    <t>Цифровая АТС</t>
  </si>
  <si>
    <t xml:space="preserve">Антивирус Kaspersky 2009, 1 пользователь, 12 мес., BOX </t>
  </si>
  <si>
    <t>Kaspersky Anti-Virus for File Server Std Ed_подписка на 1 год</t>
  </si>
  <si>
    <t>программное обеспечение Microsoft для серверов</t>
  </si>
  <si>
    <t>страхование гражданско-правовой ответственности работодателя</t>
  </si>
  <si>
    <t>услуга</t>
  </si>
  <si>
    <t>страхование имущества</t>
  </si>
  <si>
    <t>размещение объявлений по закупкам</t>
  </si>
  <si>
    <t>размещение объявлений и информации в СМИ</t>
  </si>
  <si>
    <t xml:space="preserve">общедоступные услуги почтовой связи </t>
  </si>
  <si>
    <t>экспресс - почта</t>
  </si>
  <si>
    <t>перевод документов</t>
  </si>
  <si>
    <t>нотариальные услуги</t>
  </si>
  <si>
    <t>представительские расходы</t>
  </si>
  <si>
    <t>ед.</t>
  </si>
  <si>
    <t>услуга по страхованию гражданско-правовой ответственности работодателя</t>
  </si>
  <si>
    <t>услуга по страхованию имущества</t>
  </si>
  <si>
    <t>услуга по размещению объявлений по закупкам</t>
  </si>
  <si>
    <t xml:space="preserve"> услуги по размещению объявлений, информации в республиканских и местных СМИ</t>
  </si>
  <si>
    <t xml:space="preserve">услуги общедоспутной почтовой связи </t>
  </si>
  <si>
    <t>услуги по переводу документов на казахский, русский и английский языки</t>
  </si>
  <si>
    <t xml:space="preserve">нотариальное засвидетельствование копий учредительных документов, доверенностей и иных документов </t>
  </si>
  <si>
    <t>командировочные расходы</t>
  </si>
  <si>
    <t>кляссер для визиток, антистеплер, постики, визитницы, дискеты, дыроколы, кубарики с бумагой для заметок, ластик, лотки для бумаги, мастика, ножницы, папка с файлами, регистры, ручки, скобы, скобы № 23, скоросшиватели, скоросшиватели пластиковые, скотч, скрепки, степлер, зажим для бумаги, карандаши простые, карандаши механические тетради общие, блокноты А5, точилки, уголки прозразные, файлы, фломастеры, штрих (набор), книги учета, корзины для мусора, настольные офисные наборы, бумага А4, А3</t>
  </si>
  <si>
    <t>срочная доставка корреспонденции (в том числе в страны дальнего зарубежья)</t>
  </si>
  <si>
    <t>в течение года</t>
  </si>
  <si>
    <t>аренда офисного помещения</t>
  </si>
  <si>
    <t>централизованное хранение и доставка лекарственных средств</t>
  </si>
  <si>
    <t>техническое обслуживание информационной и телекоммуникационной инфраструктуры</t>
  </si>
  <si>
    <t>техническое сопровождение информационных систем</t>
  </si>
  <si>
    <t>сопровождение программного обеспечения 1С Бухгалтерия</t>
  </si>
  <si>
    <t>аренда легковой автомашины</t>
  </si>
  <si>
    <t>аренда микроавтобуса</t>
  </si>
  <si>
    <t>услуга по централизованному хранению и доставке лекарственных средств</t>
  </si>
  <si>
    <t>техническое обслуживание и ремонт компьютерного, периферийного и телекоммун-го оборуд-ния,обеспечние расходными материалами</t>
  </si>
  <si>
    <t>легковая автомашина представительского класса</t>
  </si>
  <si>
    <t>микроавтобус не менее 11 посадочных мест</t>
  </si>
  <si>
    <t xml:space="preserve">услуга по аренде офисного помещения </t>
  </si>
  <si>
    <t>открытый тендер</t>
  </si>
  <si>
    <t>Цена за единицу с НДС, тенге</t>
  </si>
  <si>
    <t>Визовая поддержка и другие услуги ОВИР для сотрудников и др.приглашенных лиц</t>
  </si>
  <si>
    <t>медицинское обслуживание</t>
  </si>
  <si>
    <t>банковские услуги</t>
  </si>
  <si>
    <t>аудиторские услуги</t>
  </si>
  <si>
    <t>разработка документации</t>
  </si>
  <si>
    <t xml:space="preserve">юридические услуги </t>
  </si>
  <si>
    <t>ИС "Параграф"</t>
  </si>
  <si>
    <t>визовая поддержка и другие услуги ОВИР для сотрудников и др.приглашенных лиц</t>
  </si>
  <si>
    <t>медицинское обслуживание работников</t>
  </si>
  <si>
    <t>комиссия банка по обслуживанию счетов, конвертация, пр</t>
  </si>
  <si>
    <t>оказание аудиторских услуг по стандартам МСФО</t>
  </si>
  <si>
    <t>разработка ТЭО и ПСД по проекту организации логистического центра</t>
  </si>
  <si>
    <t xml:space="preserve">юридическое сопровождение сделки по присоединению частного инвестора  </t>
  </si>
  <si>
    <t xml:space="preserve">Изготовление типографической, полиграфической продукции  </t>
  </si>
  <si>
    <t>бланки писем, бланки приказов, фишки,конверты А4, конверты А5 , конверты евростандарт, конверты (бумага крафт), изготовление табличек, визитки и т.д.</t>
  </si>
  <si>
    <t xml:space="preserve">2. Услуги </t>
  </si>
  <si>
    <t>местная, междугородная и международная телефонная связь</t>
  </si>
  <si>
    <t>доступ к сетям телекоммуникаций общего пользования</t>
  </si>
  <si>
    <t>Целевые показатели по доле казахстанского содержания,%</t>
  </si>
  <si>
    <t>2Мбит, 16 IP адресов</t>
  </si>
  <si>
    <t>Услуги местной, междугородной и международной телефонной связи</t>
  </si>
  <si>
    <t>Доступ к СТОП до 30 активных пользователей</t>
  </si>
  <si>
    <t>Краткая характеристика (описание) товаров, работ и услуг с указанием (СТ РК, ГОСТ, ТУ и т.д.)</t>
  </si>
  <si>
    <t xml:space="preserve">Годовой план закупок товаров, работ и услуг на 2009 год ТОО «СК-Фармация»
</t>
  </si>
  <si>
    <t xml:space="preserve">товар </t>
  </si>
  <si>
    <t>товар</t>
  </si>
  <si>
    <t>май-июнь</t>
  </si>
  <si>
    <t>июль-октябрь</t>
  </si>
  <si>
    <t>программное обеспечение Microsoft для рабочих мест для обеспечения их соединения с сервером</t>
  </si>
  <si>
    <t>электронная база законодательства РК</t>
  </si>
  <si>
    <t>Изготовление типографической продукций с нанесением логотипа</t>
  </si>
  <si>
    <t>источники бесперебойного питания для рабочих мест</t>
  </si>
  <si>
    <t>июнь-октябрь</t>
  </si>
  <si>
    <t>антивирусное программное обеспечение для рабочих мест</t>
  </si>
  <si>
    <t>антивирусное программное обеспечение для серверов</t>
  </si>
  <si>
    <t xml:space="preserve">программное обеспечение Microsoft для серверов включает в себя: 1)Windows Svr Ent 2008 Rus OLP NL, 2)ISASvrStd 2006 Rus OLP NL 1Proc, 3)Exchange Svr Ent 2007 Rus OLP NL, 4)Windows Svr Std 2008 Rus OLP NL </t>
  </si>
  <si>
    <t xml:space="preserve">В Зверьков </t>
  </si>
  <si>
    <t>Генеральный директор</t>
  </si>
  <si>
    <t xml:space="preserve"> программное обеспечение Microsoft для рабочих мест</t>
  </si>
  <si>
    <t xml:space="preserve">программное обеспечение Microsoft для рабочих мест для обеспечения их соединения с сервером включает в себя: 1) Exchange Standard CAL 2007 Rus OLP NL User CAL, 2) Windows Server CAL 2008 Rus OLP NL Device CAL  </t>
  </si>
  <si>
    <t>комплект</t>
  </si>
  <si>
    <r>
      <t xml:space="preserve">программное обеспечение Microsoft для рабочих мест включает в себя: 1)Get Genuine Kit WinXP Pro SP2 Russian DSP ORT 1 Lic OEI CD, 2)Office Professional Plus 2007 Rus OLP NL </t>
    </r>
    <r>
      <rPr>
        <sz val="9"/>
        <color indexed="10"/>
        <rFont val="Times New Roman"/>
        <family val="1"/>
      </rPr>
      <t>(внесено изменение согласно приказу от 10.06.09г. № 9)</t>
    </r>
  </si>
</sst>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s>
  <fonts count="13">
    <font>
      <sz val="10"/>
      <name val="Arial"/>
      <family val="0"/>
    </font>
    <font>
      <sz val="10"/>
      <name val="Times New Roman"/>
      <family val="1"/>
    </font>
    <font>
      <b/>
      <sz val="10"/>
      <name val="Times New Roman"/>
      <family val="1"/>
    </font>
    <font>
      <sz val="10"/>
      <name val="Helv"/>
      <family val="0"/>
    </font>
    <font>
      <b/>
      <sz val="9"/>
      <name val="Times New Roman"/>
      <family val="1"/>
    </font>
    <font>
      <sz val="9"/>
      <name val="Times New Roman"/>
      <family val="1"/>
    </font>
    <font>
      <b/>
      <sz val="9"/>
      <color indexed="8"/>
      <name val="Times New Roman"/>
      <family val="1"/>
    </font>
    <font>
      <sz val="9"/>
      <color indexed="8"/>
      <name val="Times New Roman"/>
      <family val="1"/>
    </font>
    <font>
      <sz val="9"/>
      <name val="Arial"/>
      <family val="0"/>
    </font>
    <font>
      <b/>
      <sz val="10"/>
      <name val="Arial"/>
      <family val="0"/>
    </font>
    <font>
      <u val="single"/>
      <sz val="10"/>
      <color indexed="12"/>
      <name val="Arial"/>
      <family val="0"/>
    </font>
    <font>
      <u val="single"/>
      <sz val="10"/>
      <color indexed="36"/>
      <name val="Arial"/>
      <family val="0"/>
    </font>
    <font>
      <sz val="9"/>
      <color indexed="10"/>
      <name val="Times New Roman"/>
      <family val="1"/>
    </font>
  </fonts>
  <fills count="3">
    <fill>
      <patternFill/>
    </fill>
    <fill>
      <patternFill patternType="gray125"/>
    </fill>
    <fill>
      <patternFill patternType="solid">
        <fgColor indexed="9"/>
        <bgColor indexed="64"/>
      </patternFill>
    </fill>
  </fills>
  <borders count="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lignment/>
      <protection/>
    </xf>
    <xf numFmtId="0" fontId="1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 fillId="0" borderId="0">
      <alignment/>
      <protection/>
    </xf>
    <xf numFmtId="0" fontId="3" fillId="0" borderId="0">
      <alignment/>
      <protection/>
    </xf>
    <xf numFmtId="0" fontId="0" fillId="0" borderId="0" applyNumberFormat="0" applyFont="0" applyFill="0" applyBorder="0" applyAlignment="0" applyProtection="0"/>
    <xf numFmtId="0" fontId="0" fillId="0" borderId="0">
      <alignment/>
      <protection/>
    </xf>
    <xf numFmtId="0" fontId="0" fillId="0" borderId="0" applyNumberFormat="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82">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1" xfId="0" applyFont="1" applyBorder="1" applyAlignment="1">
      <alignment horizontal="center" vertical="center" wrapText="1"/>
    </xf>
    <xf numFmtId="0" fontId="0" fillId="0" borderId="0" xfId="0" applyAlignment="1">
      <alignment horizontal="center"/>
    </xf>
    <xf numFmtId="0" fontId="5" fillId="0" borderId="0" xfId="0" applyFont="1" applyAlignment="1">
      <alignment/>
    </xf>
    <xf numFmtId="0" fontId="5" fillId="0" borderId="1" xfId="0" applyFont="1" applyBorder="1" applyAlignment="1">
      <alignment/>
    </xf>
    <xf numFmtId="0" fontId="5" fillId="0" borderId="1" xfId="0" applyFont="1" applyBorder="1" applyAlignment="1">
      <alignment horizontal="center" vertical="center" wrapText="1"/>
    </xf>
    <xf numFmtId="0" fontId="5" fillId="0" borderId="1" xfId="0" applyFont="1" applyBorder="1" applyAlignment="1">
      <alignment horizontal="center"/>
    </xf>
    <xf numFmtId="0" fontId="5" fillId="0" borderId="1" xfId="21" applyNumberFormat="1" applyFont="1" applyFill="1" applyBorder="1" applyAlignment="1" applyProtection="1">
      <alignment horizontal="center" vertical="center" wrapText="1"/>
      <protection/>
    </xf>
    <xf numFmtId="0" fontId="5" fillId="0" borderId="1" xfId="0" applyNumberFormat="1" applyFont="1" applyFill="1" applyBorder="1" applyAlignment="1">
      <alignment horizontal="center" vertical="center" wrapText="1"/>
    </xf>
    <xf numFmtId="0" fontId="5" fillId="0" borderId="1" xfId="21" applyNumberFormat="1" applyFont="1" applyFill="1" applyBorder="1" applyAlignment="1" applyProtection="1">
      <alignment horizontal="center" vertical="center"/>
      <protection/>
    </xf>
    <xf numFmtId="0" fontId="5" fillId="0" borderId="1" xfId="0" applyFont="1" applyBorder="1" applyAlignment="1">
      <alignment horizontal="left" vertical="center" wrapText="1"/>
    </xf>
    <xf numFmtId="0" fontId="5" fillId="2" borderId="1" xfId="23" applyNumberFormat="1" applyFont="1" applyFill="1" applyBorder="1" applyAlignment="1" applyProtection="1">
      <alignment horizontal="center" vertical="center" wrapText="1"/>
      <protection/>
    </xf>
    <xf numFmtId="0" fontId="5" fillId="0" borderId="1" xfId="23" applyFont="1" applyFill="1" applyBorder="1" applyAlignment="1">
      <alignment horizontal="left" vertical="center" wrapText="1"/>
    </xf>
    <xf numFmtId="0" fontId="5" fillId="0" borderId="1" xfId="23" applyFont="1" applyFill="1" applyBorder="1" applyAlignment="1">
      <alignment horizontal="center" vertical="center" wrapText="1"/>
    </xf>
    <xf numFmtId="0" fontId="5" fillId="0" borderId="1" xfId="0" applyFont="1" applyFill="1" applyBorder="1" applyAlignment="1">
      <alignment vertical="center" wrapText="1"/>
    </xf>
    <xf numFmtId="0" fontId="7" fillId="0" borderId="1" xfId="0" applyFont="1" applyBorder="1" applyAlignment="1">
      <alignment wrapText="1"/>
    </xf>
    <xf numFmtId="3" fontId="5" fillId="0" borderId="1" xfId="23" applyNumberFormat="1" applyFont="1" applyFill="1" applyBorder="1" applyAlignment="1">
      <alignment horizontal="center" vertical="center" wrapText="1"/>
    </xf>
    <xf numFmtId="3" fontId="5" fillId="2" borderId="1" xfId="23" applyNumberFormat="1" applyFont="1" applyFill="1" applyBorder="1" applyAlignment="1">
      <alignment horizontal="center" vertical="center" wrapText="1"/>
    </xf>
    <xf numFmtId="0" fontId="5" fillId="0" borderId="1" xfId="0" applyFont="1" applyBorder="1" applyAlignment="1">
      <alignment horizontal="center" vertical="center"/>
    </xf>
    <xf numFmtId="0" fontId="5" fillId="0" borderId="1" xfId="23" applyNumberFormat="1" applyFont="1" applyFill="1" applyBorder="1" applyAlignment="1" applyProtection="1">
      <alignment horizontal="center" vertical="center" wrapText="1"/>
      <protection/>
    </xf>
    <xf numFmtId="0" fontId="5" fillId="0" borderId="1" xfId="20" applyFont="1" applyFill="1" applyBorder="1" applyAlignment="1">
      <alignment horizontal="center" vertical="center" wrapText="1"/>
      <protection/>
    </xf>
    <xf numFmtId="3" fontId="5" fillId="0" borderId="1" xfId="20" applyNumberFormat="1" applyFont="1" applyFill="1" applyBorder="1" applyAlignment="1">
      <alignment horizontal="center" vertical="center" wrapText="1"/>
      <protection/>
    </xf>
    <xf numFmtId="3" fontId="5" fillId="0" borderId="1" xfId="0" applyNumberFormat="1" applyFont="1" applyBorder="1" applyAlignment="1">
      <alignment horizontal="center" vertical="center" wrapText="1"/>
    </xf>
    <xf numFmtId="0" fontId="5" fillId="0" borderId="1" xfId="0" applyFont="1" applyFill="1" applyBorder="1" applyAlignment="1">
      <alignment horizontal="center" vertical="top" wrapText="1"/>
    </xf>
    <xf numFmtId="0" fontId="8" fillId="0" borderId="0" xfId="0" applyFont="1" applyAlignment="1">
      <alignment/>
    </xf>
    <xf numFmtId="0" fontId="5" fillId="0" borderId="1" xfId="0" applyNumberFormat="1" applyFont="1" applyBorder="1" applyAlignment="1">
      <alignment horizontal="center" vertical="center"/>
    </xf>
    <xf numFmtId="0" fontId="5" fillId="0" borderId="1" xfId="0" applyFont="1" applyFill="1" applyBorder="1" applyAlignment="1">
      <alignment horizontal="center" vertical="center"/>
    </xf>
    <xf numFmtId="0" fontId="1" fillId="0" borderId="0" xfId="0" applyFont="1" applyAlignment="1">
      <alignment vertical="center"/>
    </xf>
    <xf numFmtId="0" fontId="2" fillId="0" borderId="0" xfId="0" applyFont="1" applyAlignment="1">
      <alignment vertical="center"/>
    </xf>
    <xf numFmtId="0" fontId="5" fillId="0" borderId="0" xfId="0" applyFont="1" applyAlignment="1">
      <alignment vertical="center"/>
    </xf>
    <xf numFmtId="0" fontId="5" fillId="0" borderId="1" xfId="0" applyFont="1" applyBorder="1" applyAlignment="1">
      <alignment vertical="center"/>
    </xf>
    <xf numFmtId="0" fontId="0" fillId="0" borderId="0" xfId="0" applyAlignment="1">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xf>
    <xf numFmtId="0" fontId="4" fillId="0" borderId="0" xfId="0" applyFont="1" applyAlignment="1">
      <alignment vertical="center"/>
    </xf>
    <xf numFmtId="0" fontId="5" fillId="0" borderId="1" xfId="0" applyFont="1" applyFill="1" applyBorder="1" applyAlignment="1">
      <alignment horizontal="center" vertical="center" wrapText="1"/>
    </xf>
    <xf numFmtId="3" fontId="5" fillId="2" borderId="2" xfId="23" applyNumberFormat="1" applyFont="1" applyFill="1" applyBorder="1" applyAlignment="1">
      <alignment vertical="center" wrapText="1"/>
    </xf>
    <xf numFmtId="0" fontId="5" fillId="0" borderId="3" xfId="0" applyFont="1" applyBorder="1" applyAlignment="1">
      <alignment horizontal="center" vertical="center"/>
    </xf>
    <xf numFmtId="0" fontId="5" fillId="0" borderId="2" xfId="0" applyFont="1" applyBorder="1" applyAlignment="1">
      <alignment vertical="center"/>
    </xf>
    <xf numFmtId="0" fontId="5" fillId="0" borderId="2" xfId="0" applyFont="1" applyBorder="1" applyAlignment="1">
      <alignment/>
    </xf>
    <xf numFmtId="0" fontId="5" fillId="0" borderId="2" xfId="0" applyFont="1" applyBorder="1" applyAlignment="1">
      <alignment vertical="center" wrapText="1"/>
    </xf>
    <xf numFmtId="0" fontId="5" fillId="0" borderId="2" xfId="0" applyFont="1" applyBorder="1" applyAlignment="1">
      <alignment horizontal="center" vertical="center" wrapText="1"/>
    </xf>
    <xf numFmtId="3" fontId="5" fillId="2" borderId="2" xfId="23" applyNumberFormat="1" applyFont="1" applyFill="1" applyBorder="1" applyAlignment="1">
      <alignment horizontal="center" vertical="center" wrapText="1"/>
    </xf>
    <xf numFmtId="3" fontId="5" fillId="2" borderId="1" xfId="23" applyNumberFormat="1" applyFont="1" applyFill="1" applyBorder="1" applyAlignment="1">
      <alignment vertical="center" wrapText="1"/>
    </xf>
    <xf numFmtId="0" fontId="5" fillId="0" borderId="1" xfId="0" applyFont="1" applyBorder="1" applyAlignment="1">
      <alignment/>
    </xf>
    <xf numFmtId="0" fontId="8" fillId="0" borderId="1" xfId="0" applyFont="1" applyBorder="1" applyAlignment="1">
      <alignment horizontal="center" vertical="center"/>
    </xf>
    <xf numFmtId="0" fontId="5" fillId="2" borderId="1" xfId="23"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19" applyFont="1" applyFill="1" applyBorder="1" applyAlignment="1">
      <alignment horizontal="center" vertical="center" wrapText="1"/>
      <protection/>
    </xf>
    <xf numFmtId="0" fontId="5" fillId="2" borderId="1" xfId="0" applyNumberFormat="1" applyFont="1" applyFill="1" applyBorder="1" applyAlignment="1" applyProtection="1">
      <alignment horizontal="center" vertical="center" wrapText="1"/>
      <protection hidden="1"/>
    </xf>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9" fillId="0" borderId="0" xfId="0" applyFont="1" applyAlignment="1">
      <alignment vertical="center"/>
    </xf>
    <xf numFmtId="0" fontId="4" fillId="0" borderId="0" xfId="0" applyFont="1" applyAlignment="1">
      <alignment horizontal="center" vertical="center"/>
    </xf>
    <xf numFmtId="0" fontId="4" fillId="0" borderId="0" xfId="0" applyFont="1" applyAlignment="1">
      <alignment/>
    </xf>
    <xf numFmtId="0" fontId="9" fillId="0" borderId="0" xfId="0" applyFont="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xf>
    <xf numFmtId="0" fontId="5" fillId="0" borderId="1" xfId="0" applyFont="1" applyFill="1" applyBorder="1" applyAlignment="1">
      <alignment horizontal="center" vertical="center"/>
    </xf>
    <xf numFmtId="0" fontId="5" fillId="0" borderId="1" xfId="22" applyFont="1" applyFill="1" applyBorder="1" applyAlignment="1">
      <alignment horizontal="center" vertical="center" wrapText="1"/>
      <protection/>
    </xf>
    <xf numFmtId="0" fontId="5" fillId="0" borderId="1"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1" fillId="0" borderId="0" xfId="0" applyFont="1" applyAlignment="1">
      <alignment horizontal="right"/>
    </xf>
    <xf numFmtId="0" fontId="6" fillId="0" borderId="1" xfId="0" applyFont="1" applyBorder="1" applyAlignment="1">
      <alignment horizontal="center" vertical="center" wrapText="1"/>
    </xf>
    <xf numFmtId="0" fontId="5" fillId="0" borderId="1" xfId="0" applyFont="1" applyBorder="1" applyAlignment="1">
      <alignment/>
    </xf>
    <xf numFmtId="0" fontId="1" fillId="0" borderId="0" xfId="0" applyFont="1" applyAlignment="1">
      <alignment horizontal="left" wrapText="1"/>
    </xf>
    <xf numFmtId="0" fontId="4" fillId="0" borderId="5" xfId="0" applyFont="1" applyBorder="1" applyAlignment="1">
      <alignment horizontal="center" vertical="center" wrapText="1"/>
    </xf>
    <xf numFmtId="0" fontId="4" fillId="0" borderId="5" xfId="0" applyFont="1" applyBorder="1" applyAlignment="1">
      <alignment horizontal="center" vertical="center"/>
    </xf>
    <xf numFmtId="0" fontId="5" fillId="0" borderId="2" xfId="15" applyFont="1" applyFill="1" applyBorder="1" applyAlignment="1">
      <alignment horizontal="center" vertical="center" wrapText="1"/>
      <protection/>
    </xf>
    <xf numFmtId="0" fontId="5" fillId="0" borderId="3" xfId="15" applyFont="1" applyFill="1" applyBorder="1" applyAlignment="1">
      <alignment horizontal="center" vertical="center" wrapText="1"/>
      <protection/>
    </xf>
  </cellXfs>
  <cellStyles count="14">
    <cellStyle name="Normal" xfId="0"/>
    <cellStyle name="Style 1" xfId="15"/>
    <cellStyle name="Hyperlink" xfId="16"/>
    <cellStyle name="Currency" xfId="17"/>
    <cellStyle name="Currency [0]" xfId="18"/>
    <cellStyle name="Обычный_1 Новые ф Бюдж КМГ 2003" xfId="19"/>
    <cellStyle name="Обычный_Лист1" xfId="20"/>
    <cellStyle name="Обычный_Лист1_2" xfId="21"/>
    <cellStyle name="Обычный_Лист1_План закупок" xfId="22"/>
    <cellStyle name="Обычный_План закупок" xfId="23"/>
    <cellStyle name="Followed Hyperlink" xfId="24"/>
    <cellStyle name="Percent" xfId="25"/>
    <cellStyle name="Comma" xfId="26"/>
    <cellStyle name="Comma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85"/>
  <sheetViews>
    <sheetView tabSelected="1" workbookViewId="0" topLeftCell="A48">
      <selection activeCell="F48" sqref="F48:F49"/>
    </sheetView>
  </sheetViews>
  <sheetFormatPr defaultColWidth="9.140625" defaultRowHeight="12.75"/>
  <cols>
    <col min="1" max="1" width="4.140625" style="33" customWidth="1"/>
    <col min="2" max="2" width="17.140625" style="33" customWidth="1"/>
    <col min="3" max="3" width="7.7109375" style="37" customWidth="1"/>
    <col min="4" max="4" width="13.57421875" style="37" customWidth="1"/>
    <col min="5" max="5" width="19.140625" style="0" customWidth="1"/>
    <col min="6" max="6" width="12.8515625" style="0" customWidth="1"/>
    <col min="7" max="7" width="14.8515625" style="37" customWidth="1"/>
    <col min="8" max="8" width="11.00390625" style="37" customWidth="1"/>
    <col min="9" max="9" width="8.140625" style="37" customWidth="1"/>
    <col min="10" max="10" width="8.00390625" style="37" customWidth="1"/>
    <col min="11" max="11" width="14.7109375" style="37" customWidth="1"/>
    <col min="12" max="12" width="9.8515625" style="0" customWidth="1"/>
  </cols>
  <sheetData>
    <row r="2" spans="2:12" ht="57" customHeight="1">
      <c r="B2" s="29"/>
      <c r="C2" s="34"/>
      <c r="D2" s="34"/>
      <c r="E2" s="1"/>
      <c r="F2" s="1"/>
      <c r="G2" s="34"/>
      <c r="H2" s="34"/>
      <c r="I2" s="34"/>
      <c r="J2" s="77"/>
      <c r="K2" s="77"/>
      <c r="L2" s="77"/>
    </row>
    <row r="3" spans="1:12" ht="12.75">
      <c r="A3" s="29"/>
      <c r="B3" s="29"/>
      <c r="C3" s="34"/>
      <c r="D3" s="34"/>
      <c r="E3" s="1"/>
      <c r="F3" s="1"/>
      <c r="G3" s="34"/>
      <c r="H3" s="34"/>
      <c r="I3" s="34"/>
      <c r="J3" s="34"/>
      <c r="K3" s="34"/>
      <c r="L3" s="1"/>
    </row>
    <row r="4" spans="1:12" ht="10.5" customHeight="1" hidden="1">
      <c r="A4" s="74"/>
      <c r="B4" s="74"/>
      <c r="C4" s="74"/>
      <c r="D4" s="74"/>
      <c r="E4" s="74"/>
      <c r="F4" s="74"/>
      <c r="G4" s="74"/>
      <c r="H4" s="74"/>
      <c r="I4" s="74"/>
      <c r="J4" s="74"/>
      <c r="K4" s="74"/>
      <c r="L4" s="74"/>
    </row>
    <row r="5" spans="1:12" ht="12.75" hidden="1">
      <c r="A5" s="74" t="s">
        <v>0</v>
      </c>
      <c r="B5" s="74"/>
      <c r="C5" s="74"/>
      <c r="D5" s="74"/>
      <c r="E5" s="74"/>
      <c r="F5" s="74"/>
      <c r="G5" s="74"/>
      <c r="H5" s="74"/>
      <c r="I5" s="74"/>
      <c r="J5" s="74"/>
      <c r="K5" s="74"/>
      <c r="L5" s="74"/>
    </row>
    <row r="6" spans="2:12" ht="42.75" customHeight="1">
      <c r="B6" s="30"/>
      <c r="C6" s="35"/>
      <c r="D6" s="35"/>
      <c r="E6" s="2"/>
      <c r="F6" s="2"/>
      <c r="G6" s="35"/>
      <c r="H6" s="35"/>
      <c r="I6" s="35"/>
      <c r="J6" s="77" t="s">
        <v>14</v>
      </c>
      <c r="K6" s="77"/>
      <c r="L6" s="77"/>
    </row>
    <row r="7" spans="1:12" ht="12.75">
      <c r="A7" s="30"/>
      <c r="B7" s="30"/>
      <c r="C7" s="35"/>
      <c r="D7" s="35"/>
      <c r="E7" s="2"/>
      <c r="F7" s="2"/>
      <c r="G7" s="35"/>
      <c r="H7" s="35"/>
      <c r="I7" s="35"/>
      <c r="J7" s="35"/>
      <c r="K7" s="35"/>
      <c r="L7" s="2"/>
    </row>
    <row r="8" spans="1:12" ht="26.25" customHeight="1">
      <c r="A8" s="78" t="s">
        <v>137</v>
      </c>
      <c r="B8" s="79"/>
      <c r="C8" s="79"/>
      <c r="D8" s="79"/>
      <c r="E8" s="79"/>
      <c r="F8" s="79"/>
      <c r="G8" s="79"/>
      <c r="H8" s="79"/>
      <c r="I8" s="79"/>
      <c r="J8" s="79"/>
      <c r="K8" s="79"/>
      <c r="L8" s="79"/>
    </row>
    <row r="9" spans="1:12" ht="37.5" customHeight="1">
      <c r="A9" s="75" t="s">
        <v>1</v>
      </c>
      <c r="B9" s="75" t="s">
        <v>2</v>
      </c>
      <c r="C9" s="75" t="s">
        <v>3</v>
      </c>
      <c r="D9" s="63" t="s">
        <v>13</v>
      </c>
      <c r="E9" s="63" t="s">
        <v>136</v>
      </c>
      <c r="F9" s="63" t="s">
        <v>132</v>
      </c>
      <c r="G9" s="75" t="s">
        <v>4</v>
      </c>
      <c r="H9" s="75" t="s">
        <v>5</v>
      </c>
      <c r="I9" s="75" t="s">
        <v>6</v>
      </c>
      <c r="J9" s="75" t="s">
        <v>7</v>
      </c>
      <c r="K9" s="75" t="s">
        <v>8</v>
      </c>
      <c r="L9" s="63" t="s">
        <v>113</v>
      </c>
    </row>
    <row r="10" spans="1:12" ht="48" customHeight="1">
      <c r="A10" s="75"/>
      <c r="B10" s="75"/>
      <c r="C10" s="75"/>
      <c r="D10" s="64"/>
      <c r="E10" s="64"/>
      <c r="F10" s="64"/>
      <c r="G10" s="75"/>
      <c r="H10" s="75"/>
      <c r="I10" s="75"/>
      <c r="J10" s="75"/>
      <c r="K10" s="75"/>
      <c r="L10" s="64"/>
    </row>
    <row r="11" spans="1:11" ht="12.75">
      <c r="A11" s="76" t="s">
        <v>9</v>
      </c>
      <c r="B11" s="76"/>
      <c r="C11" s="76"/>
      <c r="D11" s="76"/>
      <c r="E11" s="76"/>
      <c r="F11" s="76"/>
      <c r="G11" s="76"/>
      <c r="H11" s="76"/>
      <c r="I11" s="76"/>
      <c r="J11" s="76"/>
      <c r="K11" s="76"/>
    </row>
    <row r="12" spans="1:12" ht="12.75">
      <c r="A12" s="32"/>
      <c r="B12" s="32"/>
      <c r="C12" s="20"/>
      <c r="D12" s="20"/>
      <c r="E12" s="6"/>
      <c r="F12" s="6"/>
      <c r="G12" s="20"/>
      <c r="H12" s="20"/>
      <c r="I12" s="20"/>
      <c r="J12" s="20"/>
      <c r="K12" s="20"/>
      <c r="L12" s="6"/>
    </row>
    <row r="13" spans="1:12" ht="24">
      <c r="A13" s="27">
        <v>1</v>
      </c>
      <c r="B13" s="20" t="s">
        <v>15</v>
      </c>
      <c r="C13" s="20" t="s">
        <v>138</v>
      </c>
      <c r="D13" s="20" t="s">
        <v>16</v>
      </c>
      <c r="E13" s="7" t="s">
        <v>17</v>
      </c>
      <c r="F13" s="6"/>
      <c r="G13" s="20" t="s">
        <v>47</v>
      </c>
      <c r="H13" s="20" t="s">
        <v>18</v>
      </c>
      <c r="I13" s="20" t="s">
        <v>19</v>
      </c>
      <c r="J13" s="20">
        <v>3</v>
      </c>
      <c r="K13" s="7">
        <v>268800</v>
      </c>
      <c r="L13" s="20">
        <v>89600</v>
      </c>
    </row>
    <row r="14" spans="1:12" ht="24">
      <c r="A14" s="20">
        <f>A13+1</f>
        <v>2</v>
      </c>
      <c r="B14" s="9" t="s">
        <v>20</v>
      </c>
      <c r="C14" s="20" t="s">
        <v>139</v>
      </c>
      <c r="D14" s="20" t="s">
        <v>16</v>
      </c>
      <c r="E14" s="7" t="s">
        <v>21</v>
      </c>
      <c r="F14" s="6"/>
      <c r="G14" s="20" t="s">
        <v>47</v>
      </c>
      <c r="H14" s="20" t="s">
        <v>18</v>
      </c>
      <c r="I14" s="20" t="s">
        <v>19</v>
      </c>
      <c r="J14" s="20">
        <v>1</v>
      </c>
      <c r="K14" s="20">
        <v>134400</v>
      </c>
      <c r="L14" s="20">
        <v>134400</v>
      </c>
    </row>
    <row r="15" spans="1:12" ht="24">
      <c r="A15" s="20">
        <f>A14+1</f>
        <v>3</v>
      </c>
      <c r="B15" s="9" t="s">
        <v>23</v>
      </c>
      <c r="C15" s="20" t="s">
        <v>139</v>
      </c>
      <c r="D15" s="20" t="s">
        <v>16</v>
      </c>
      <c r="E15" s="7" t="s">
        <v>24</v>
      </c>
      <c r="F15" s="6"/>
      <c r="G15" s="20" t="s">
        <v>22</v>
      </c>
      <c r="H15" s="20" t="s">
        <v>18</v>
      </c>
      <c r="I15" s="20" t="s">
        <v>19</v>
      </c>
      <c r="J15" s="20">
        <v>3</v>
      </c>
      <c r="K15" s="20">
        <v>33600</v>
      </c>
      <c r="L15" s="20">
        <v>11200</v>
      </c>
    </row>
    <row r="16" spans="1:12" ht="36">
      <c r="A16" s="20">
        <f>A15+1</f>
        <v>4</v>
      </c>
      <c r="B16" s="9" t="s">
        <v>25</v>
      </c>
      <c r="C16" s="20" t="s">
        <v>139</v>
      </c>
      <c r="D16" s="20" t="s">
        <v>16</v>
      </c>
      <c r="E16" s="7" t="s">
        <v>26</v>
      </c>
      <c r="F16" s="6"/>
      <c r="G16" s="20" t="s">
        <v>22</v>
      </c>
      <c r="H16" s="20" t="s">
        <v>18</v>
      </c>
      <c r="I16" s="20" t="s">
        <v>19</v>
      </c>
      <c r="J16" s="20">
        <v>2</v>
      </c>
      <c r="K16" s="20">
        <v>123200</v>
      </c>
      <c r="L16" s="20">
        <v>61600</v>
      </c>
    </row>
    <row r="17" spans="1:12" ht="47.25" customHeight="1">
      <c r="A17" s="20">
        <f>A16+1</f>
        <v>5</v>
      </c>
      <c r="B17" s="9" t="s">
        <v>27</v>
      </c>
      <c r="C17" s="20" t="s">
        <v>139</v>
      </c>
      <c r="D17" s="20" t="s">
        <v>16</v>
      </c>
      <c r="E17" s="7" t="s">
        <v>35</v>
      </c>
      <c r="F17" s="6"/>
      <c r="G17" s="20" t="s">
        <v>22</v>
      </c>
      <c r="H17" s="20" t="s">
        <v>18</v>
      </c>
      <c r="I17" s="20" t="s">
        <v>19</v>
      </c>
      <c r="J17" s="9">
        <v>1</v>
      </c>
      <c r="K17" s="7">
        <v>84000</v>
      </c>
      <c r="L17" s="7">
        <v>84000</v>
      </c>
    </row>
    <row r="18" spans="1:12" ht="36">
      <c r="A18" s="20">
        <f aca="true" t="shared" si="0" ref="A18:A41">A17+1</f>
        <v>6</v>
      </c>
      <c r="B18" s="9" t="s">
        <v>28</v>
      </c>
      <c r="C18" s="20" t="s">
        <v>139</v>
      </c>
      <c r="D18" s="20" t="s">
        <v>16</v>
      </c>
      <c r="E18" s="7" t="s">
        <v>36</v>
      </c>
      <c r="F18" s="6"/>
      <c r="G18" s="20" t="s">
        <v>22</v>
      </c>
      <c r="H18" s="20" t="s">
        <v>18</v>
      </c>
      <c r="I18" s="20" t="s">
        <v>19</v>
      </c>
      <c r="J18" s="9">
        <v>27</v>
      </c>
      <c r="K18" s="7">
        <v>302400</v>
      </c>
      <c r="L18" s="20">
        <v>11200</v>
      </c>
    </row>
    <row r="19" spans="1:12" ht="36">
      <c r="A19" s="20">
        <f t="shared" si="0"/>
        <v>7</v>
      </c>
      <c r="B19" s="9" t="s">
        <v>29</v>
      </c>
      <c r="C19" s="20" t="s">
        <v>139</v>
      </c>
      <c r="D19" s="20" t="s">
        <v>16</v>
      </c>
      <c r="E19" s="7" t="s">
        <v>37</v>
      </c>
      <c r="F19" s="6"/>
      <c r="G19" s="20" t="s">
        <v>22</v>
      </c>
      <c r="H19" s="20" t="s">
        <v>18</v>
      </c>
      <c r="I19" s="20" t="s">
        <v>19</v>
      </c>
      <c r="J19" s="9">
        <v>1</v>
      </c>
      <c r="K19" s="7">
        <v>28000</v>
      </c>
      <c r="L19" s="20">
        <v>28000</v>
      </c>
    </row>
    <row r="20" spans="1:12" ht="24">
      <c r="A20" s="20">
        <f t="shared" si="0"/>
        <v>8</v>
      </c>
      <c r="B20" s="9" t="s">
        <v>30</v>
      </c>
      <c r="C20" s="20" t="s">
        <v>139</v>
      </c>
      <c r="D20" s="20" t="s">
        <v>16</v>
      </c>
      <c r="E20" s="7" t="s">
        <v>38</v>
      </c>
      <c r="F20" s="6"/>
      <c r="G20" s="20" t="s">
        <v>22</v>
      </c>
      <c r="H20" s="20" t="s">
        <v>18</v>
      </c>
      <c r="I20" s="20" t="s">
        <v>19</v>
      </c>
      <c r="J20" s="9">
        <v>27</v>
      </c>
      <c r="K20" s="7">
        <v>46116</v>
      </c>
      <c r="L20" s="20">
        <v>1708</v>
      </c>
    </row>
    <row r="21" spans="1:12" ht="36">
      <c r="A21" s="20">
        <f t="shared" si="0"/>
        <v>9</v>
      </c>
      <c r="B21" s="9" t="s">
        <v>31</v>
      </c>
      <c r="C21" s="20" t="s">
        <v>139</v>
      </c>
      <c r="D21" s="20" t="s">
        <v>16</v>
      </c>
      <c r="E21" s="7" t="s">
        <v>39</v>
      </c>
      <c r="F21" s="6"/>
      <c r="G21" s="20" t="s">
        <v>47</v>
      </c>
      <c r="H21" s="20" t="s">
        <v>18</v>
      </c>
      <c r="I21" s="20" t="s">
        <v>19</v>
      </c>
      <c r="J21" s="9">
        <v>10</v>
      </c>
      <c r="K21" s="7">
        <v>616000</v>
      </c>
      <c r="L21" s="20">
        <v>61600</v>
      </c>
    </row>
    <row r="22" spans="1:12" ht="36">
      <c r="A22" s="20">
        <f t="shared" si="0"/>
        <v>10</v>
      </c>
      <c r="B22" s="9" t="s">
        <v>32</v>
      </c>
      <c r="C22" s="20" t="s">
        <v>139</v>
      </c>
      <c r="D22" s="20" t="s">
        <v>16</v>
      </c>
      <c r="E22" s="7" t="s">
        <v>40</v>
      </c>
      <c r="F22" s="6"/>
      <c r="G22" s="20" t="s">
        <v>47</v>
      </c>
      <c r="H22" s="20" t="s">
        <v>18</v>
      </c>
      <c r="I22" s="20" t="s">
        <v>19</v>
      </c>
      <c r="J22" s="9">
        <v>1</v>
      </c>
      <c r="K22" s="7">
        <v>33600</v>
      </c>
      <c r="L22" s="20">
        <v>33600</v>
      </c>
    </row>
    <row r="23" spans="1:12" ht="160.5" customHeight="1">
      <c r="A23" s="20">
        <f t="shared" si="0"/>
        <v>11</v>
      </c>
      <c r="B23" s="9" t="s">
        <v>33</v>
      </c>
      <c r="C23" s="20" t="s">
        <v>139</v>
      </c>
      <c r="D23" s="20" t="s">
        <v>16</v>
      </c>
      <c r="E23" s="12" t="s">
        <v>41</v>
      </c>
      <c r="F23" s="6"/>
      <c r="G23" s="20" t="s">
        <v>47</v>
      </c>
      <c r="H23" s="20" t="s">
        <v>18</v>
      </c>
      <c r="I23" s="20" t="s">
        <v>19</v>
      </c>
      <c r="J23" s="9">
        <v>1</v>
      </c>
      <c r="K23" s="7">
        <v>336000</v>
      </c>
      <c r="L23" s="20">
        <v>336000</v>
      </c>
    </row>
    <row r="24" spans="1:12" ht="60">
      <c r="A24" s="20">
        <f t="shared" si="0"/>
        <v>12</v>
      </c>
      <c r="B24" s="9" t="s">
        <v>34</v>
      </c>
      <c r="C24" s="20" t="s">
        <v>139</v>
      </c>
      <c r="D24" s="20" t="s">
        <v>16</v>
      </c>
      <c r="E24" s="10" t="s">
        <v>42</v>
      </c>
      <c r="F24" s="6"/>
      <c r="G24" s="20" t="s">
        <v>47</v>
      </c>
      <c r="H24" s="20" t="s">
        <v>18</v>
      </c>
      <c r="I24" s="20" t="s">
        <v>19</v>
      </c>
      <c r="J24" s="11">
        <v>3</v>
      </c>
      <c r="K24" s="7">
        <v>235200</v>
      </c>
      <c r="L24" s="20">
        <v>78400</v>
      </c>
    </row>
    <row r="25" spans="1:12" ht="300">
      <c r="A25" s="20">
        <f t="shared" si="0"/>
        <v>13</v>
      </c>
      <c r="B25" s="7" t="s">
        <v>43</v>
      </c>
      <c r="C25" s="20" t="s">
        <v>139</v>
      </c>
      <c r="D25" s="7" t="s">
        <v>48</v>
      </c>
      <c r="E25" s="13" t="s">
        <v>97</v>
      </c>
      <c r="F25" s="6"/>
      <c r="G25" s="20" t="s">
        <v>47</v>
      </c>
      <c r="H25" s="20" t="s">
        <v>18</v>
      </c>
      <c r="I25" s="20" t="s">
        <v>19</v>
      </c>
      <c r="J25" s="20"/>
      <c r="K25" s="20"/>
      <c r="L25" s="20"/>
    </row>
    <row r="26" spans="1:12" ht="132">
      <c r="A26" s="20">
        <f t="shared" si="0"/>
        <v>14</v>
      </c>
      <c r="B26" s="15" t="s">
        <v>44</v>
      </c>
      <c r="C26" s="20" t="s">
        <v>139</v>
      </c>
      <c r="D26" s="7" t="s">
        <v>48</v>
      </c>
      <c r="E26" s="7" t="s">
        <v>46</v>
      </c>
      <c r="F26" s="6"/>
      <c r="G26" s="20" t="s">
        <v>47</v>
      </c>
      <c r="H26" s="20" t="s">
        <v>18</v>
      </c>
      <c r="I26" s="20" t="s">
        <v>19</v>
      </c>
      <c r="J26" s="20">
        <v>28</v>
      </c>
      <c r="K26" s="20"/>
      <c r="L26" s="20"/>
    </row>
    <row r="27" spans="1:12" ht="24">
      <c r="A27" s="20">
        <f t="shared" si="0"/>
        <v>15</v>
      </c>
      <c r="B27" s="7" t="s">
        <v>49</v>
      </c>
      <c r="C27" s="20" t="s">
        <v>139</v>
      </c>
      <c r="D27" s="7" t="s">
        <v>48</v>
      </c>
      <c r="E27" s="15" t="s">
        <v>54</v>
      </c>
      <c r="F27" s="6"/>
      <c r="G27" s="20" t="s">
        <v>140</v>
      </c>
      <c r="H27" s="20" t="s">
        <v>18</v>
      </c>
      <c r="I27" s="20"/>
      <c r="J27" s="20">
        <v>28</v>
      </c>
      <c r="K27" s="20"/>
      <c r="L27" s="7"/>
    </row>
    <row r="28" spans="1:12" ht="96">
      <c r="A28" s="20">
        <f t="shared" si="0"/>
        <v>16</v>
      </c>
      <c r="B28" s="7" t="s">
        <v>50</v>
      </c>
      <c r="C28" s="20" t="s">
        <v>139</v>
      </c>
      <c r="D28" s="20" t="s">
        <v>16</v>
      </c>
      <c r="E28" s="16" t="s">
        <v>55</v>
      </c>
      <c r="F28" s="6"/>
      <c r="G28" s="20" t="s">
        <v>140</v>
      </c>
      <c r="H28" s="20" t="s">
        <v>18</v>
      </c>
      <c r="I28" s="20" t="s">
        <v>19</v>
      </c>
      <c r="J28" s="15">
        <v>1</v>
      </c>
      <c r="K28" s="3">
        <v>232960</v>
      </c>
      <c r="L28" s="7">
        <v>232960</v>
      </c>
    </row>
    <row r="29" spans="1:12" ht="60">
      <c r="A29" s="20">
        <f t="shared" si="0"/>
        <v>17</v>
      </c>
      <c r="B29" s="15" t="s">
        <v>51</v>
      </c>
      <c r="C29" s="20" t="s">
        <v>139</v>
      </c>
      <c r="D29" s="20" t="s">
        <v>16</v>
      </c>
      <c r="E29" s="17" t="s">
        <v>56</v>
      </c>
      <c r="F29" s="6"/>
      <c r="G29" s="20" t="s">
        <v>47</v>
      </c>
      <c r="H29" s="20" t="s">
        <v>18</v>
      </c>
      <c r="I29" s="20" t="s">
        <v>19</v>
      </c>
      <c r="J29" s="15">
        <v>16</v>
      </c>
      <c r="K29" s="3">
        <v>322560</v>
      </c>
      <c r="L29" s="7">
        <v>20160</v>
      </c>
    </row>
    <row r="30" spans="1:12" ht="60">
      <c r="A30" s="20">
        <f t="shared" si="0"/>
        <v>18</v>
      </c>
      <c r="B30" s="15" t="s">
        <v>52</v>
      </c>
      <c r="C30" s="20" t="s">
        <v>139</v>
      </c>
      <c r="D30" s="20" t="s">
        <v>16</v>
      </c>
      <c r="E30" s="7" t="s">
        <v>57</v>
      </c>
      <c r="F30" s="6"/>
      <c r="G30" s="20" t="s">
        <v>47</v>
      </c>
      <c r="H30" s="20" t="s">
        <v>18</v>
      </c>
      <c r="I30" s="20" t="s">
        <v>19</v>
      </c>
      <c r="J30" s="18">
        <v>3</v>
      </c>
      <c r="K30" s="3">
        <v>268800</v>
      </c>
      <c r="L30" s="20">
        <v>89500</v>
      </c>
    </row>
    <row r="31" spans="1:12" ht="48">
      <c r="A31" s="20">
        <f t="shared" si="0"/>
        <v>19</v>
      </c>
      <c r="B31" s="15" t="s">
        <v>53</v>
      </c>
      <c r="C31" s="20" t="s">
        <v>139</v>
      </c>
      <c r="D31" s="20" t="s">
        <v>16</v>
      </c>
      <c r="E31" s="7" t="s">
        <v>58</v>
      </c>
      <c r="F31" s="6"/>
      <c r="G31" s="20" t="s">
        <v>47</v>
      </c>
      <c r="H31" s="20" t="s">
        <v>18</v>
      </c>
      <c r="I31" s="20" t="s">
        <v>19</v>
      </c>
      <c r="J31" s="18">
        <v>1</v>
      </c>
      <c r="K31" s="3">
        <v>1004775</v>
      </c>
      <c r="L31" s="7">
        <v>1004775</v>
      </c>
    </row>
    <row r="32" spans="1:12" ht="48">
      <c r="A32" s="20">
        <f t="shared" si="0"/>
        <v>20</v>
      </c>
      <c r="B32" s="15" t="s">
        <v>59</v>
      </c>
      <c r="C32" s="20" t="s">
        <v>139</v>
      </c>
      <c r="D32" s="20" t="s">
        <v>16</v>
      </c>
      <c r="E32" s="7" t="s">
        <v>62</v>
      </c>
      <c r="F32" s="6"/>
      <c r="G32" s="20" t="s">
        <v>47</v>
      </c>
      <c r="H32" s="20" t="s">
        <v>18</v>
      </c>
      <c r="I32" s="20" t="s">
        <v>19</v>
      </c>
      <c r="J32" s="18">
        <v>2</v>
      </c>
      <c r="K32" s="3">
        <v>80640</v>
      </c>
      <c r="L32" s="20">
        <v>40320</v>
      </c>
    </row>
    <row r="33" spans="1:12" ht="12.75">
      <c r="A33" s="20">
        <f t="shared" si="0"/>
        <v>21</v>
      </c>
      <c r="B33" s="15" t="s">
        <v>60</v>
      </c>
      <c r="C33" s="20" t="s">
        <v>139</v>
      </c>
      <c r="D33" s="20" t="s">
        <v>16</v>
      </c>
      <c r="E33" s="7" t="s">
        <v>63</v>
      </c>
      <c r="F33" s="6"/>
      <c r="G33" s="20" t="s">
        <v>47</v>
      </c>
      <c r="H33" s="20" t="s">
        <v>18</v>
      </c>
      <c r="I33" s="20" t="s">
        <v>19</v>
      </c>
      <c r="J33" s="19">
        <v>27</v>
      </c>
      <c r="K33" s="3">
        <v>414470</v>
      </c>
      <c r="L33" s="20">
        <v>15350</v>
      </c>
    </row>
    <row r="34" spans="1:12" ht="48">
      <c r="A34" s="20">
        <f t="shared" si="0"/>
        <v>22</v>
      </c>
      <c r="B34" s="15" t="s">
        <v>145</v>
      </c>
      <c r="C34" s="20" t="s">
        <v>139</v>
      </c>
      <c r="D34" s="20" t="s">
        <v>16</v>
      </c>
      <c r="E34" s="7" t="s">
        <v>64</v>
      </c>
      <c r="F34" s="6"/>
      <c r="G34" s="20" t="s">
        <v>47</v>
      </c>
      <c r="H34" s="20" t="s">
        <v>18</v>
      </c>
      <c r="I34" s="20" t="s">
        <v>19</v>
      </c>
      <c r="J34" s="19">
        <v>27</v>
      </c>
      <c r="K34" s="3">
        <v>438480</v>
      </c>
      <c r="L34" s="20">
        <v>16240</v>
      </c>
    </row>
    <row r="35" spans="1:12" ht="48">
      <c r="A35" s="20">
        <f t="shared" si="0"/>
        <v>23</v>
      </c>
      <c r="B35" s="15" t="s">
        <v>61</v>
      </c>
      <c r="C35" s="20" t="s">
        <v>139</v>
      </c>
      <c r="D35" s="20" t="s">
        <v>16</v>
      </c>
      <c r="E35" s="7" t="s">
        <v>65</v>
      </c>
      <c r="F35" s="6"/>
      <c r="G35" s="20" t="s">
        <v>146</v>
      </c>
      <c r="H35" s="20" t="s">
        <v>18</v>
      </c>
      <c r="I35" s="20" t="s">
        <v>19</v>
      </c>
      <c r="J35" s="20">
        <v>2</v>
      </c>
      <c r="K35" s="3">
        <v>605768</v>
      </c>
      <c r="L35" s="20">
        <v>302884</v>
      </c>
    </row>
    <row r="36" spans="1:12" ht="139.5" customHeight="1">
      <c r="A36" s="20">
        <f t="shared" si="0"/>
        <v>24</v>
      </c>
      <c r="B36" s="15" t="s">
        <v>66</v>
      </c>
      <c r="C36" s="20" t="s">
        <v>139</v>
      </c>
      <c r="D36" s="7" t="s">
        <v>48</v>
      </c>
      <c r="E36" s="15" t="s">
        <v>69</v>
      </c>
      <c r="F36" s="6"/>
      <c r="G36" s="20" t="s">
        <v>141</v>
      </c>
      <c r="H36" s="20" t="s">
        <v>18</v>
      </c>
      <c r="I36" s="20" t="s">
        <v>19</v>
      </c>
      <c r="J36" s="20">
        <v>2</v>
      </c>
      <c r="K36" s="7"/>
      <c r="L36" s="7"/>
    </row>
    <row r="37" spans="1:12" ht="408">
      <c r="A37" s="20">
        <f t="shared" si="0"/>
        <v>25</v>
      </c>
      <c r="B37" s="15" t="s">
        <v>67</v>
      </c>
      <c r="C37" s="20" t="s">
        <v>139</v>
      </c>
      <c r="D37" s="7" t="s">
        <v>48</v>
      </c>
      <c r="E37" s="14" t="s">
        <v>70</v>
      </c>
      <c r="F37" s="6"/>
      <c r="G37" s="20" t="s">
        <v>141</v>
      </c>
      <c r="H37" s="20" t="s">
        <v>18</v>
      </c>
      <c r="I37" s="20" t="s">
        <v>19</v>
      </c>
      <c r="J37" s="20">
        <v>2</v>
      </c>
      <c r="K37" s="7"/>
      <c r="L37" s="49"/>
    </row>
    <row r="38" spans="1:13" ht="24">
      <c r="A38" s="20">
        <f t="shared" si="0"/>
        <v>26</v>
      </c>
      <c r="B38" s="15" t="s">
        <v>71</v>
      </c>
      <c r="C38" s="20" t="s">
        <v>139</v>
      </c>
      <c r="D38" s="20" t="s">
        <v>16</v>
      </c>
      <c r="E38" s="7" t="s">
        <v>73</v>
      </c>
      <c r="F38" s="6"/>
      <c r="G38" s="20" t="s">
        <v>47</v>
      </c>
      <c r="H38" s="20" t="s">
        <v>18</v>
      </c>
      <c r="I38" s="20" t="s">
        <v>19</v>
      </c>
      <c r="J38" s="19">
        <v>27</v>
      </c>
      <c r="K38" s="7">
        <v>302400</v>
      </c>
      <c r="L38" s="20">
        <v>11200</v>
      </c>
      <c r="M38" s="4"/>
    </row>
    <row r="39" spans="1:13" ht="12.75">
      <c r="A39" s="20">
        <f t="shared" si="0"/>
        <v>27</v>
      </c>
      <c r="B39" s="50" t="s">
        <v>72</v>
      </c>
      <c r="C39" s="20" t="s">
        <v>139</v>
      </c>
      <c r="D39" s="20" t="s">
        <v>16</v>
      </c>
      <c r="E39" s="7" t="s">
        <v>74</v>
      </c>
      <c r="F39" s="6"/>
      <c r="G39" s="20" t="s">
        <v>47</v>
      </c>
      <c r="H39" s="20" t="s">
        <v>18</v>
      </c>
      <c r="I39" s="20" t="s">
        <v>19</v>
      </c>
      <c r="J39" s="19">
        <v>1</v>
      </c>
      <c r="K39" s="7">
        <v>112000</v>
      </c>
      <c r="L39" s="20">
        <v>112000</v>
      </c>
      <c r="M39" s="4"/>
    </row>
    <row r="40" spans="1:13" ht="48">
      <c r="A40" s="20">
        <f t="shared" si="0"/>
        <v>28</v>
      </c>
      <c r="B40" s="51" t="s">
        <v>147</v>
      </c>
      <c r="C40" s="42" t="s">
        <v>139</v>
      </c>
      <c r="D40" s="40" t="s">
        <v>16</v>
      </c>
      <c r="E40" s="45" t="s">
        <v>75</v>
      </c>
      <c r="F40" s="43"/>
      <c r="G40" s="42" t="s">
        <v>22</v>
      </c>
      <c r="H40" s="42" t="s">
        <v>18</v>
      </c>
      <c r="I40" s="54" t="s">
        <v>19</v>
      </c>
      <c r="J40" s="46">
        <v>27</v>
      </c>
      <c r="K40" s="45">
        <v>172368</v>
      </c>
      <c r="L40" s="44">
        <v>6384</v>
      </c>
      <c r="M40" s="4"/>
    </row>
    <row r="41" spans="1:13" ht="66.75" customHeight="1">
      <c r="A41" s="20">
        <f t="shared" si="0"/>
        <v>29</v>
      </c>
      <c r="B41" s="39" t="s">
        <v>148</v>
      </c>
      <c r="C41" s="32" t="s">
        <v>139</v>
      </c>
      <c r="D41" s="47" t="s">
        <v>16</v>
      </c>
      <c r="E41" s="7" t="s">
        <v>76</v>
      </c>
      <c r="F41" s="48"/>
      <c r="G41" s="32" t="s">
        <v>141</v>
      </c>
      <c r="H41" s="32" t="s">
        <v>18</v>
      </c>
      <c r="I41" s="20" t="s">
        <v>19</v>
      </c>
      <c r="J41" s="20">
        <v>2</v>
      </c>
      <c r="K41" s="7">
        <v>84000</v>
      </c>
      <c r="L41" s="7">
        <v>42000</v>
      </c>
      <c r="M41" s="4"/>
    </row>
    <row r="42" spans="1:13" ht="84" customHeight="1">
      <c r="A42" s="68">
        <v>30</v>
      </c>
      <c r="B42" s="70" t="s">
        <v>77</v>
      </c>
      <c r="C42" s="65" t="s">
        <v>139</v>
      </c>
      <c r="D42" s="66" t="s">
        <v>48</v>
      </c>
      <c r="E42" s="71" t="s">
        <v>149</v>
      </c>
      <c r="F42" s="67"/>
      <c r="G42" s="65" t="s">
        <v>141</v>
      </c>
      <c r="H42" s="65" t="s">
        <v>18</v>
      </c>
      <c r="I42" s="65" t="s">
        <v>19</v>
      </c>
      <c r="J42" s="60">
        <v>1</v>
      </c>
      <c r="K42" s="66"/>
      <c r="L42" s="60"/>
      <c r="M42" s="4"/>
    </row>
    <row r="43" spans="1:13" ht="12.75">
      <c r="A43" s="68"/>
      <c r="B43" s="70"/>
      <c r="C43" s="65"/>
      <c r="D43" s="66"/>
      <c r="E43" s="72"/>
      <c r="F43" s="67"/>
      <c r="G43" s="65"/>
      <c r="H43" s="65"/>
      <c r="I43" s="65"/>
      <c r="J43" s="62"/>
      <c r="K43" s="66"/>
      <c r="L43" s="62"/>
      <c r="M43" s="4"/>
    </row>
    <row r="44" spans="1:13" ht="12.75">
      <c r="A44" s="68"/>
      <c r="B44" s="70"/>
      <c r="C44" s="65"/>
      <c r="D44" s="66"/>
      <c r="E44" s="72"/>
      <c r="F44" s="67"/>
      <c r="G44" s="65"/>
      <c r="H44" s="65"/>
      <c r="I44" s="65"/>
      <c r="J44" s="62"/>
      <c r="K44" s="66"/>
      <c r="L44" s="62"/>
      <c r="M44" s="4"/>
    </row>
    <row r="45" spans="1:14" ht="12.75">
      <c r="A45" s="68"/>
      <c r="B45" s="70"/>
      <c r="C45" s="65"/>
      <c r="D45" s="66"/>
      <c r="E45" s="73"/>
      <c r="F45" s="67"/>
      <c r="G45" s="65"/>
      <c r="H45" s="65"/>
      <c r="I45" s="65"/>
      <c r="J45" s="61"/>
      <c r="K45" s="66"/>
      <c r="L45" s="61"/>
      <c r="N45" s="4"/>
    </row>
    <row r="46" spans="1:14" ht="108" customHeight="1">
      <c r="A46" s="68">
        <v>31</v>
      </c>
      <c r="B46" s="70" t="s">
        <v>142</v>
      </c>
      <c r="C46" s="65" t="s">
        <v>139</v>
      </c>
      <c r="D46" s="66" t="s">
        <v>16</v>
      </c>
      <c r="E46" s="80" t="s">
        <v>153</v>
      </c>
      <c r="F46" s="67"/>
      <c r="G46" s="65" t="s">
        <v>22</v>
      </c>
      <c r="H46" s="65" t="s">
        <v>18</v>
      </c>
      <c r="I46" s="65" t="s">
        <v>19</v>
      </c>
      <c r="J46" s="60">
        <v>27</v>
      </c>
      <c r="K46" s="66">
        <v>629856</v>
      </c>
      <c r="L46" s="66">
        <v>23328</v>
      </c>
      <c r="N46" s="4"/>
    </row>
    <row r="47" spans="1:13" ht="12.75">
      <c r="A47" s="68"/>
      <c r="B47" s="70"/>
      <c r="C47" s="65"/>
      <c r="D47" s="66"/>
      <c r="E47" s="81"/>
      <c r="F47" s="67"/>
      <c r="G47" s="65"/>
      <c r="H47" s="65"/>
      <c r="I47" s="65"/>
      <c r="J47" s="61"/>
      <c r="K47" s="66"/>
      <c r="L47" s="66"/>
      <c r="M47" s="4"/>
    </row>
    <row r="48" spans="1:13" ht="62.25" customHeight="1">
      <c r="A48" s="68">
        <v>32</v>
      </c>
      <c r="B48" s="69" t="s">
        <v>152</v>
      </c>
      <c r="C48" s="65" t="s">
        <v>139</v>
      </c>
      <c r="D48" s="66" t="s">
        <v>48</v>
      </c>
      <c r="E48" s="80" t="s">
        <v>155</v>
      </c>
      <c r="F48" s="67"/>
      <c r="G48" s="65" t="s">
        <v>146</v>
      </c>
      <c r="H48" s="65" t="s">
        <v>18</v>
      </c>
      <c r="I48" s="65" t="s">
        <v>154</v>
      </c>
      <c r="J48" s="60">
        <v>27</v>
      </c>
      <c r="K48" s="66"/>
      <c r="L48" s="60"/>
      <c r="M48" s="4"/>
    </row>
    <row r="49" spans="1:13" ht="69" customHeight="1">
      <c r="A49" s="68"/>
      <c r="B49" s="69"/>
      <c r="C49" s="65"/>
      <c r="D49" s="66"/>
      <c r="E49" s="81"/>
      <c r="F49" s="67"/>
      <c r="G49" s="65"/>
      <c r="H49" s="65"/>
      <c r="I49" s="65"/>
      <c r="J49" s="61"/>
      <c r="K49" s="66"/>
      <c r="L49" s="61"/>
      <c r="M49" s="4"/>
    </row>
    <row r="50" spans="1:13" ht="60.75" customHeight="1">
      <c r="A50" s="28">
        <v>33</v>
      </c>
      <c r="B50" s="3" t="s">
        <v>120</v>
      </c>
      <c r="C50" s="20" t="s">
        <v>139</v>
      </c>
      <c r="D50" s="7" t="s">
        <v>16</v>
      </c>
      <c r="E50" s="3" t="s">
        <v>143</v>
      </c>
      <c r="F50" s="8"/>
      <c r="G50" s="20" t="s">
        <v>22</v>
      </c>
      <c r="H50" s="20" t="s">
        <v>18</v>
      </c>
      <c r="I50" s="20" t="s">
        <v>19</v>
      </c>
      <c r="J50" s="20">
        <v>5</v>
      </c>
      <c r="K50" s="7">
        <v>840000</v>
      </c>
      <c r="L50" s="41">
        <v>168000</v>
      </c>
      <c r="M50" s="4"/>
    </row>
    <row r="51" spans="1:13" ht="12.75">
      <c r="A51" s="32" t="s">
        <v>10</v>
      </c>
      <c r="B51" s="32"/>
      <c r="C51" s="20"/>
      <c r="D51" s="20"/>
      <c r="E51" s="6"/>
      <c r="F51" s="6"/>
      <c r="G51" s="20"/>
      <c r="H51" s="20"/>
      <c r="I51" s="20"/>
      <c r="J51" s="20">
        <v>393</v>
      </c>
      <c r="K51" s="20">
        <v>25198323</v>
      </c>
      <c r="L51" s="6"/>
      <c r="M51" s="4"/>
    </row>
    <row r="52" spans="1:12" ht="12.75">
      <c r="A52" s="76" t="s">
        <v>129</v>
      </c>
      <c r="B52" s="76"/>
      <c r="C52" s="76"/>
      <c r="D52" s="76"/>
      <c r="E52" s="76"/>
      <c r="F52" s="76"/>
      <c r="G52" s="76"/>
      <c r="H52" s="76"/>
      <c r="I52" s="76"/>
      <c r="J52" s="76"/>
      <c r="K52" s="76"/>
      <c r="L52" s="6"/>
    </row>
    <row r="53" spans="1:12" ht="48">
      <c r="A53" s="21">
        <v>34</v>
      </c>
      <c r="B53" s="21" t="s">
        <v>78</v>
      </c>
      <c r="C53" s="20" t="s">
        <v>79</v>
      </c>
      <c r="D53" s="7" t="s">
        <v>16</v>
      </c>
      <c r="E53" s="7" t="s">
        <v>89</v>
      </c>
      <c r="F53" s="7"/>
      <c r="G53" s="20" t="s">
        <v>22</v>
      </c>
      <c r="H53" s="20" t="s">
        <v>18</v>
      </c>
      <c r="I53" s="20"/>
      <c r="J53" s="7"/>
      <c r="K53" s="7">
        <v>44800</v>
      </c>
      <c r="L53" s="7">
        <f>40000*1.12</f>
        <v>44800.00000000001</v>
      </c>
    </row>
    <row r="54" spans="1:12" ht="24">
      <c r="A54" s="21">
        <v>35</v>
      </c>
      <c r="B54" s="21" t="s">
        <v>80</v>
      </c>
      <c r="C54" s="20" t="s">
        <v>79</v>
      </c>
      <c r="D54" s="7" t="s">
        <v>16</v>
      </c>
      <c r="E54" s="7" t="s">
        <v>90</v>
      </c>
      <c r="F54" s="7"/>
      <c r="G54" s="20" t="s">
        <v>99</v>
      </c>
      <c r="H54" s="20" t="s">
        <v>18</v>
      </c>
      <c r="I54" s="20"/>
      <c r="J54" s="7"/>
      <c r="K54" s="7">
        <f>76000*1.12</f>
        <v>85120.00000000001</v>
      </c>
      <c r="L54" s="7">
        <f>76000*1.12</f>
        <v>85120.00000000001</v>
      </c>
    </row>
    <row r="55" spans="1:12" ht="36">
      <c r="A55" s="22">
        <v>36</v>
      </c>
      <c r="B55" s="22" t="s">
        <v>81</v>
      </c>
      <c r="C55" s="20" t="s">
        <v>79</v>
      </c>
      <c r="D55" s="7" t="s">
        <v>16</v>
      </c>
      <c r="E55" s="22" t="s">
        <v>91</v>
      </c>
      <c r="F55" s="7"/>
      <c r="G55" s="20" t="s">
        <v>99</v>
      </c>
      <c r="H55" s="20" t="s">
        <v>18</v>
      </c>
      <c r="I55" s="20"/>
      <c r="J55" s="7"/>
      <c r="K55" s="7">
        <v>450000</v>
      </c>
      <c r="L55" s="7">
        <v>450000</v>
      </c>
    </row>
    <row r="56" spans="1:12" ht="60">
      <c r="A56" s="22">
        <v>37</v>
      </c>
      <c r="B56" s="22" t="s">
        <v>82</v>
      </c>
      <c r="C56" s="20" t="s">
        <v>79</v>
      </c>
      <c r="D56" s="7" t="s">
        <v>48</v>
      </c>
      <c r="E56" s="22" t="s">
        <v>92</v>
      </c>
      <c r="F56" s="7">
        <v>100</v>
      </c>
      <c r="G56" s="20" t="s">
        <v>99</v>
      </c>
      <c r="H56" s="20" t="s">
        <v>18</v>
      </c>
      <c r="I56" s="20"/>
      <c r="J56" s="7"/>
      <c r="K56" s="7"/>
      <c r="L56" s="7"/>
    </row>
    <row r="57" spans="1:12" ht="36">
      <c r="A57" s="7">
        <v>38</v>
      </c>
      <c r="B57" s="7" t="s">
        <v>83</v>
      </c>
      <c r="C57" s="20" t="s">
        <v>79</v>
      </c>
      <c r="D57" s="7" t="s">
        <v>16</v>
      </c>
      <c r="E57" s="23" t="s">
        <v>93</v>
      </c>
      <c r="F57" s="7">
        <v>100</v>
      </c>
      <c r="G57" s="20" t="s">
        <v>22</v>
      </c>
      <c r="H57" s="20" t="s">
        <v>18</v>
      </c>
      <c r="I57" s="20"/>
      <c r="J57" s="7"/>
      <c r="K57" s="7">
        <f>851000*1.12</f>
        <v>953120.0000000001</v>
      </c>
      <c r="L57" s="7">
        <f>851000*1.12</f>
        <v>953120.0000000001</v>
      </c>
    </row>
    <row r="58" spans="1:12" ht="48">
      <c r="A58" s="7">
        <v>39</v>
      </c>
      <c r="B58" s="7" t="s">
        <v>84</v>
      </c>
      <c r="C58" s="20" t="s">
        <v>79</v>
      </c>
      <c r="D58" s="7" t="s">
        <v>16</v>
      </c>
      <c r="E58" s="23" t="s">
        <v>98</v>
      </c>
      <c r="F58" s="7"/>
      <c r="G58" s="20" t="s">
        <v>22</v>
      </c>
      <c r="H58" s="20" t="s">
        <v>18</v>
      </c>
      <c r="I58" s="20"/>
      <c r="J58" s="7"/>
      <c r="K58" s="7">
        <v>604800</v>
      </c>
      <c r="L58" s="7">
        <v>604800</v>
      </c>
    </row>
    <row r="59" spans="1:12" ht="48">
      <c r="A59" s="22">
        <v>40</v>
      </c>
      <c r="B59" s="22" t="s">
        <v>85</v>
      </c>
      <c r="C59" s="20" t="s">
        <v>79</v>
      </c>
      <c r="D59" s="7" t="s">
        <v>16</v>
      </c>
      <c r="E59" s="24" t="s">
        <v>94</v>
      </c>
      <c r="F59" s="7">
        <v>100</v>
      </c>
      <c r="G59" s="20" t="s">
        <v>99</v>
      </c>
      <c r="H59" s="20" t="s">
        <v>18</v>
      </c>
      <c r="I59" s="20"/>
      <c r="J59" s="7"/>
      <c r="K59" s="7">
        <v>84000</v>
      </c>
      <c r="L59" s="7">
        <v>84000</v>
      </c>
    </row>
    <row r="60" spans="1:12" ht="72">
      <c r="A60" s="7">
        <v>41</v>
      </c>
      <c r="B60" s="7" t="s">
        <v>86</v>
      </c>
      <c r="C60" s="7" t="s">
        <v>79</v>
      </c>
      <c r="D60" s="7" t="s">
        <v>16</v>
      </c>
      <c r="E60" s="7" t="s">
        <v>95</v>
      </c>
      <c r="F60" s="7">
        <v>100</v>
      </c>
      <c r="G60" s="20" t="s">
        <v>99</v>
      </c>
      <c r="H60" s="20" t="s">
        <v>18</v>
      </c>
      <c r="I60" s="20"/>
      <c r="J60" s="7"/>
      <c r="K60" s="7">
        <f>225000*1.12</f>
        <v>252000.00000000003</v>
      </c>
      <c r="L60" s="7">
        <f>225000*1.12</f>
        <v>252000.00000000003</v>
      </c>
    </row>
    <row r="61" spans="1:12" ht="24">
      <c r="A61" s="7">
        <v>42</v>
      </c>
      <c r="B61" s="7" t="s">
        <v>87</v>
      </c>
      <c r="C61" s="20" t="s">
        <v>88</v>
      </c>
      <c r="D61" s="7" t="s">
        <v>16</v>
      </c>
      <c r="E61" s="7" t="s">
        <v>87</v>
      </c>
      <c r="F61" s="7"/>
      <c r="G61" s="20" t="s">
        <v>99</v>
      </c>
      <c r="H61" s="20" t="s">
        <v>18</v>
      </c>
      <c r="I61" s="20"/>
      <c r="J61" s="7"/>
      <c r="K61" s="7">
        <f>946000*1.12</f>
        <v>1059520</v>
      </c>
      <c r="L61" s="7">
        <f>946000*1.12</f>
        <v>1059520</v>
      </c>
    </row>
    <row r="62" spans="1:12" ht="24">
      <c r="A62" s="7">
        <v>43</v>
      </c>
      <c r="B62" s="7" t="s">
        <v>96</v>
      </c>
      <c r="C62" s="20" t="s">
        <v>88</v>
      </c>
      <c r="D62" s="7" t="s">
        <v>16</v>
      </c>
      <c r="E62" s="7" t="s">
        <v>96</v>
      </c>
      <c r="F62" s="7"/>
      <c r="G62" s="20" t="s">
        <v>99</v>
      </c>
      <c r="H62" s="20" t="s">
        <v>18</v>
      </c>
      <c r="I62" s="20"/>
      <c r="J62" s="7"/>
      <c r="K62" s="7">
        <f>15365000*1.12</f>
        <v>17208800</v>
      </c>
      <c r="L62" s="7">
        <f>15365000*1.12</f>
        <v>17208800</v>
      </c>
    </row>
    <row r="63" spans="1:12" ht="24">
      <c r="A63" s="7">
        <v>44</v>
      </c>
      <c r="B63" s="7" t="s">
        <v>100</v>
      </c>
      <c r="C63" s="20" t="s">
        <v>79</v>
      </c>
      <c r="D63" s="7" t="s">
        <v>16</v>
      </c>
      <c r="E63" s="7" t="s">
        <v>111</v>
      </c>
      <c r="F63" s="7">
        <v>100</v>
      </c>
      <c r="G63" s="20" t="s">
        <v>22</v>
      </c>
      <c r="H63" s="20" t="s">
        <v>18</v>
      </c>
      <c r="I63" s="20"/>
      <c r="J63" s="7"/>
      <c r="K63" s="7">
        <f>13608000*1.12</f>
        <v>15240960.000000002</v>
      </c>
      <c r="L63" s="7">
        <f>13608000*1.12</f>
        <v>15240960.000000002</v>
      </c>
    </row>
    <row r="64" spans="1:12" ht="48">
      <c r="A64" s="7">
        <v>45</v>
      </c>
      <c r="B64" s="7" t="s">
        <v>101</v>
      </c>
      <c r="C64" s="20" t="s">
        <v>79</v>
      </c>
      <c r="D64" s="7" t="s">
        <v>112</v>
      </c>
      <c r="E64" s="7" t="s">
        <v>107</v>
      </c>
      <c r="F64" s="7">
        <v>100</v>
      </c>
      <c r="G64" s="20" t="s">
        <v>140</v>
      </c>
      <c r="H64" s="20" t="s">
        <v>18</v>
      </c>
      <c r="I64" s="20"/>
      <c r="J64" s="7"/>
      <c r="K64" s="7">
        <v>145145280</v>
      </c>
      <c r="L64" s="7">
        <v>145145280</v>
      </c>
    </row>
    <row r="65" spans="1:12" ht="96">
      <c r="A65" s="7">
        <v>46</v>
      </c>
      <c r="B65" s="7" t="s">
        <v>102</v>
      </c>
      <c r="C65" s="20" t="s">
        <v>79</v>
      </c>
      <c r="D65" s="7" t="s">
        <v>16</v>
      </c>
      <c r="E65" s="7" t="s">
        <v>108</v>
      </c>
      <c r="F65" s="7">
        <v>100</v>
      </c>
      <c r="G65" s="20" t="s">
        <v>99</v>
      </c>
      <c r="H65" s="20" t="s">
        <v>18</v>
      </c>
      <c r="I65" s="20"/>
      <c r="J65" s="7"/>
      <c r="K65" s="7">
        <v>1209600</v>
      </c>
      <c r="L65" s="7">
        <v>1209600</v>
      </c>
    </row>
    <row r="66" spans="1:12" ht="48">
      <c r="A66" s="7">
        <v>47</v>
      </c>
      <c r="B66" s="52" t="s">
        <v>103</v>
      </c>
      <c r="C66" s="20" t="s">
        <v>79</v>
      </c>
      <c r="D66" s="7" t="s">
        <v>16</v>
      </c>
      <c r="E66" s="7" t="s">
        <v>103</v>
      </c>
      <c r="F66" s="7">
        <v>100</v>
      </c>
      <c r="G66" s="20" t="s">
        <v>22</v>
      </c>
      <c r="H66" s="20" t="s">
        <v>18</v>
      </c>
      <c r="I66" s="20"/>
      <c r="J66" s="7"/>
      <c r="K66" s="7">
        <v>617120</v>
      </c>
      <c r="L66" s="7">
        <v>617120</v>
      </c>
    </row>
    <row r="67" spans="1:12" ht="48">
      <c r="A67" s="7">
        <v>48</v>
      </c>
      <c r="B67" s="7" t="s">
        <v>104</v>
      </c>
      <c r="C67" s="20" t="s">
        <v>79</v>
      </c>
      <c r="D67" s="7" t="s">
        <v>16</v>
      </c>
      <c r="E67" s="7" t="s">
        <v>104</v>
      </c>
      <c r="F67" s="7">
        <v>100</v>
      </c>
      <c r="G67" s="20" t="s">
        <v>22</v>
      </c>
      <c r="H67" s="20" t="s">
        <v>18</v>
      </c>
      <c r="I67" s="20"/>
      <c r="J67" s="7"/>
      <c r="K67" s="7">
        <v>211680</v>
      </c>
      <c r="L67" s="7">
        <v>211680</v>
      </c>
    </row>
    <row r="68" spans="1:12" ht="36">
      <c r="A68" s="7">
        <v>49</v>
      </c>
      <c r="B68" s="7" t="s">
        <v>105</v>
      </c>
      <c r="C68" s="20" t="s">
        <v>79</v>
      </c>
      <c r="D68" s="7" t="s">
        <v>48</v>
      </c>
      <c r="E68" s="7" t="s">
        <v>109</v>
      </c>
      <c r="F68" s="7">
        <v>100</v>
      </c>
      <c r="G68" s="20" t="s">
        <v>22</v>
      </c>
      <c r="H68" s="20" t="s">
        <v>18</v>
      </c>
      <c r="I68" s="20"/>
      <c r="J68" s="7"/>
      <c r="K68" s="7"/>
      <c r="L68" s="7"/>
    </row>
    <row r="69" spans="1:12" ht="24">
      <c r="A69" s="20">
        <v>50</v>
      </c>
      <c r="B69" s="7" t="s">
        <v>106</v>
      </c>
      <c r="C69" s="20" t="s">
        <v>79</v>
      </c>
      <c r="D69" s="7" t="s">
        <v>48</v>
      </c>
      <c r="E69" s="7" t="s">
        <v>110</v>
      </c>
      <c r="F69" s="7">
        <v>100</v>
      </c>
      <c r="G69" s="20" t="s">
        <v>22</v>
      </c>
      <c r="H69" s="20" t="s">
        <v>18</v>
      </c>
      <c r="I69" s="20"/>
      <c r="J69" s="7"/>
      <c r="K69" s="7"/>
      <c r="L69" s="7"/>
    </row>
    <row r="70" spans="1:12" ht="48">
      <c r="A70" s="20">
        <v>51</v>
      </c>
      <c r="B70" s="39" t="s">
        <v>114</v>
      </c>
      <c r="C70" s="20" t="s">
        <v>79</v>
      </c>
      <c r="D70" s="7" t="s">
        <v>16</v>
      </c>
      <c r="E70" s="25" t="s">
        <v>121</v>
      </c>
      <c r="F70" s="7"/>
      <c r="G70" s="20" t="s">
        <v>99</v>
      </c>
      <c r="H70" s="20" t="s">
        <v>18</v>
      </c>
      <c r="I70" s="20"/>
      <c r="J70" s="7"/>
      <c r="K70" s="7">
        <v>50400</v>
      </c>
      <c r="L70" s="7">
        <v>50400</v>
      </c>
    </row>
    <row r="71" spans="1:12" ht="36">
      <c r="A71" s="20">
        <v>52</v>
      </c>
      <c r="B71" s="7" t="s">
        <v>115</v>
      </c>
      <c r="C71" s="20" t="s">
        <v>79</v>
      </c>
      <c r="D71" s="7" t="s">
        <v>48</v>
      </c>
      <c r="E71" s="7" t="s">
        <v>122</v>
      </c>
      <c r="F71" s="7">
        <v>100</v>
      </c>
      <c r="G71" s="20" t="s">
        <v>22</v>
      </c>
      <c r="H71" s="20" t="s">
        <v>18</v>
      </c>
      <c r="I71" s="20"/>
      <c r="J71" s="7"/>
      <c r="K71" s="7">
        <v>2508800</v>
      </c>
      <c r="L71" s="7"/>
    </row>
    <row r="72" spans="1:12" ht="36">
      <c r="A72" s="20">
        <v>53</v>
      </c>
      <c r="B72" s="7" t="s">
        <v>116</v>
      </c>
      <c r="C72" s="20" t="s">
        <v>79</v>
      </c>
      <c r="D72" s="7" t="s">
        <v>16</v>
      </c>
      <c r="E72" s="7" t="s">
        <v>123</v>
      </c>
      <c r="F72" s="7"/>
      <c r="G72" s="20" t="s">
        <v>99</v>
      </c>
      <c r="H72" s="20" t="s">
        <v>18</v>
      </c>
      <c r="I72" s="20"/>
      <c r="J72" s="7"/>
      <c r="K72" s="7">
        <f>632000*1.12</f>
        <v>707840.0000000001</v>
      </c>
      <c r="L72" s="7">
        <f>632000*1.12</f>
        <v>707840.0000000001</v>
      </c>
    </row>
    <row r="73" spans="1:12" ht="36">
      <c r="A73" s="20">
        <v>54</v>
      </c>
      <c r="B73" s="7" t="s">
        <v>117</v>
      </c>
      <c r="C73" s="20" t="s">
        <v>79</v>
      </c>
      <c r="D73" s="7" t="s">
        <v>16</v>
      </c>
      <c r="E73" s="7" t="s">
        <v>124</v>
      </c>
      <c r="F73" s="7"/>
      <c r="G73" s="20" t="s">
        <v>99</v>
      </c>
      <c r="H73" s="20" t="s">
        <v>18</v>
      </c>
      <c r="I73" s="20"/>
      <c r="J73" s="7"/>
      <c r="K73" s="7">
        <v>3360000</v>
      </c>
      <c r="L73" s="7">
        <v>3360000</v>
      </c>
    </row>
    <row r="74" spans="1:12" ht="36">
      <c r="A74" s="20">
        <v>55</v>
      </c>
      <c r="B74" s="7" t="s">
        <v>118</v>
      </c>
      <c r="C74" s="20" t="s">
        <v>79</v>
      </c>
      <c r="D74" s="7" t="s">
        <v>112</v>
      </c>
      <c r="E74" s="7" t="s">
        <v>125</v>
      </c>
      <c r="F74" s="7"/>
      <c r="G74" s="20" t="s">
        <v>99</v>
      </c>
      <c r="H74" s="20" t="s">
        <v>18</v>
      </c>
      <c r="I74" s="20"/>
      <c r="J74" s="7"/>
      <c r="K74" s="7">
        <f>60000000*1.12</f>
        <v>67200000</v>
      </c>
      <c r="L74" s="7">
        <f>60000000*1.12</f>
        <v>67200000</v>
      </c>
    </row>
    <row r="75" spans="1:12" ht="48">
      <c r="A75" s="20">
        <v>56</v>
      </c>
      <c r="B75" s="53" t="s">
        <v>119</v>
      </c>
      <c r="C75" s="20" t="s">
        <v>79</v>
      </c>
      <c r="D75" s="7" t="s">
        <v>112</v>
      </c>
      <c r="E75" s="7" t="s">
        <v>126</v>
      </c>
      <c r="F75" s="7"/>
      <c r="G75" s="20" t="s">
        <v>99</v>
      </c>
      <c r="H75" s="20" t="s">
        <v>18</v>
      </c>
      <c r="I75" s="20"/>
      <c r="J75" s="7"/>
      <c r="K75" s="7">
        <f>30000000*1.12</f>
        <v>33600000</v>
      </c>
      <c r="L75" s="7">
        <f>30000000*1.12</f>
        <v>33600000</v>
      </c>
    </row>
    <row r="76" spans="1:12" ht="96">
      <c r="A76" s="20">
        <v>57</v>
      </c>
      <c r="B76" s="7" t="s">
        <v>127</v>
      </c>
      <c r="C76" s="20" t="s">
        <v>79</v>
      </c>
      <c r="D76" s="7" t="s">
        <v>16</v>
      </c>
      <c r="E76" s="13" t="s">
        <v>128</v>
      </c>
      <c r="F76" s="7">
        <v>100</v>
      </c>
      <c r="G76" s="20" t="s">
        <v>99</v>
      </c>
      <c r="H76" s="20" t="s">
        <v>18</v>
      </c>
      <c r="I76" s="20"/>
      <c r="J76" s="7"/>
      <c r="K76" s="7">
        <v>701120</v>
      </c>
      <c r="L76" s="7">
        <v>701120</v>
      </c>
    </row>
    <row r="77" spans="1:12" ht="38.25">
      <c r="A77" s="20">
        <v>58</v>
      </c>
      <c r="B77" s="50" t="s">
        <v>68</v>
      </c>
      <c r="C77" s="20" t="s">
        <v>79</v>
      </c>
      <c r="D77" s="3" t="s">
        <v>48</v>
      </c>
      <c r="E77" s="3" t="s">
        <v>133</v>
      </c>
      <c r="F77" s="7"/>
      <c r="G77" s="20" t="s">
        <v>99</v>
      </c>
      <c r="H77" s="20" t="s">
        <v>18</v>
      </c>
      <c r="I77" s="20"/>
      <c r="J77" s="7"/>
      <c r="K77" s="7"/>
      <c r="L77" s="7"/>
    </row>
    <row r="78" spans="1:12" ht="51">
      <c r="A78" s="20">
        <v>59</v>
      </c>
      <c r="B78" s="50" t="s">
        <v>130</v>
      </c>
      <c r="C78" s="20" t="s">
        <v>79</v>
      </c>
      <c r="D78" s="3" t="s">
        <v>16</v>
      </c>
      <c r="E78" s="3" t="s">
        <v>134</v>
      </c>
      <c r="F78" s="7"/>
      <c r="G78" s="20" t="s">
        <v>99</v>
      </c>
      <c r="H78" s="20" t="s">
        <v>18</v>
      </c>
      <c r="I78" s="20"/>
      <c r="J78" s="7"/>
      <c r="K78" s="3">
        <v>2449440</v>
      </c>
      <c r="L78" s="3">
        <v>2449440</v>
      </c>
    </row>
    <row r="79" spans="1:12" ht="60">
      <c r="A79" s="20">
        <v>60</v>
      </c>
      <c r="B79" s="7" t="s">
        <v>144</v>
      </c>
      <c r="C79" s="20" t="s">
        <v>79</v>
      </c>
      <c r="D79" s="20" t="s">
        <v>16</v>
      </c>
      <c r="E79" s="13" t="s">
        <v>45</v>
      </c>
      <c r="F79" s="7">
        <v>100</v>
      </c>
      <c r="G79" s="20" t="s">
        <v>47</v>
      </c>
      <c r="H79" s="20" t="s">
        <v>18</v>
      </c>
      <c r="I79" s="20" t="s">
        <v>19</v>
      </c>
      <c r="J79" s="20"/>
      <c r="K79" s="7">
        <v>272160</v>
      </c>
      <c r="L79" s="7">
        <v>272160</v>
      </c>
    </row>
    <row r="80" spans="1:12" ht="38.25">
      <c r="A80" s="20">
        <v>61</v>
      </c>
      <c r="B80" s="50" t="s">
        <v>131</v>
      </c>
      <c r="C80" s="20" t="s">
        <v>79</v>
      </c>
      <c r="D80" s="7" t="s">
        <v>16</v>
      </c>
      <c r="E80" s="3" t="s">
        <v>135</v>
      </c>
      <c r="F80" s="7"/>
      <c r="G80" s="20" t="s">
        <v>99</v>
      </c>
      <c r="H80" s="20" t="s">
        <v>18</v>
      </c>
      <c r="I80" s="20"/>
      <c r="J80" s="7"/>
      <c r="K80" s="3">
        <v>134400</v>
      </c>
      <c r="L80" s="3">
        <v>134400</v>
      </c>
    </row>
    <row r="81" spans="1:12" ht="12.75">
      <c r="A81" s="32" t="s">
        <v>11</v>
      </c>
      <c r="B81" s="32"/>
      <c r="C81" s="20"/>
      <c r="D81" s="20"/>
      <c r="E81" s="6"/>
      <c r="F81" s="6"/>
      <c r="G81" s="20"/>
      <c r="H81" s="20"/>
      <c r="I81" s="20"/>
      <c r="J81" s="20"/>
      <c r="K81" s="20">
        <v>306146160</v>
      </c>
      <c r="L81" s="6"/>
    </row>
    <row r="82" spans="1:12" ht="12.75">
      <c r="A82" s="31"/>
      <c r="B82" s="31"/>
      <c r="C82" s="36"/>
      <c r="D82" s="36"/>
      <c r="E82" s="5"/>
      <c r="F82" s="5"/>
      <c r="G82" s="36"/>
      <c r="H82" s="36"/>
      <c r="I82" s="36"/>
      <c r="J82" s="36"/>
      <c r="K82" s="36"/>
      <c r="L82" s="5"/>
    </row>
    <row r="83" spans="1:12" ht="12.75">
      <c r="A83" s="38" t="s">
        <v>12</v>
      </c>
      <c r="B83" s="31"/>
      <c r="C83" s="36"/>
      <c r="D83" s="36"/>
      <c r="E83" s="5"/>
      <c r="F83" s="5"/>
      <c r="G83" s="36"/>
      <c r="H83" s="36"/>
      <c r="I83" s="36"/>
      <c r="J83" s="36"/>
      <c r="K83" s="36">
        <v>331344483</v>
      </c>
      <c r="L83" s="26"/>
    </row>
    <row r="84" spans="2:12" ht="12.75">
      <c r="B84" s="56"/>
      <c r="C84" s="57"/>
      <c r="D84" s="57"/>
      <c r="E84" s="58"/>
      <c r="F84" s="58"/>
      <c r="G84" s="57"/>
      <c r="H84" s="57"/>
      <c r="I84" s="59"/>
      <c r="L84" s="55"/>
    </row>
    <row r="85" spans="2:9" ht="12.75">
      <c r="B85" s="56"/>
      <c r="C85" s="57" t="s">
        <v>151</v>
      </c>
      <c r="D85" s="57"/>
      <c r="E85" s="58"/>
      <c r="F85" s="58"/>
      <c r="G85" s="57"/>
      <c r="H85" s="57" t="s">
        <v>150</v>
      </c>
      <c r="I85" s="59"/>
    </row>
  </sheetData>
  <mergeCells count="55">
    <mergeCell ref="J42:J45"/>
    <mergeCell ref="E46:E47"/>
    <mergeCell ref="J46:J47"/>
    <mergeCell ref="E48:E49"/>
    <mergeCell ref="J48:J49"/>
    <mergeCell ref="H46:H47"/>
    <mergeCell ref="I46:I47"/>
    <mergeCell ref="G46:G47"/>
    <mergeCell ref="A11:K11"/>
    <mergeCell ref="A52:K52"/>
    <mergeCell ref="J2:L2"/>
    <mergeCell ref="J6:L6"/>
    <mergeCell ref="A8:L8"/>
    <mergeCell ref="A9:A10"/>
    <mergeCell ref="B9:B10"/>
    <mergeCell ref="C9:C10"/>
    <mergeCell ref="E9:E10"/>
    <mergeCell ref="K9:K10"/>
    <mergeCell ref="A5:L5"/>
    <mergeCell ref="A4:L4"/>
    <mergeCell ref="G9:G10"/>
    <mergeCell ref="H9:H10"/>
    <mergeCell ref="I9:I10"/>
    <mergeCell ref="J9:J10"/>
    <mergeCell ref="L9:L10"/>
    <mergeCell ref="K42:K45"/>
    <mergeCell ref="A42:A45"/>
    <mergeCell ref="D42:D45"/>
    <mergeCell ref="F42:F45"/>
    <mergeCell ref="G42:G45"/>
    <mergeCell ref="B42:B45"/>
    <mergeCell ref="C42:C45"/>
    <mergeCell ref="H42:H45"/>
    <mergeCell ref="I42:I45"/>
    <mergeCell ref="E42:E45"/>
    <mergeCell ref="K46:K47"/>
    <mergeCell ref="L46:L47"/>
    <mergeCell ref="G48:G49"/>
    <mergeCell ref="A46:A47"/>
    <mergeCell ref="A48:A49"/>
    <mergeCell ref="B48:B49"/>
    <mergeCell ref="C48:C49"/>
    <mergeCell ref="B46:B47"/>
    <mergeCell ref="C46:C47"/>
    <mergeCell ref="D46:D47"/>
    <mergeCell ref="L48:L49"/>
    <mergeCell ref="L42:L45"/>
    <mergeCell ref="F9:F10"/>
    <mergeCell ref="D9:D10"/>
    <mergeCell ref="H48:H49"/>
    <mergeCell ref="I48:I49"/>
    <mergeCell ref="K48:K49"/>
    <mergeCell ref="D48:D49"/>
    <mergeCell ref="F46:F47"/>
    <mergeCell ref="F48:F49"/>
  </mergeCells>
  <printOptions/>
  <pageMargins left="0.41" right="0.3937007874015748" top="0.22" bottom="0.3937007874015748" header="0.22" footer="0.3937007874015748"/>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Ермек</cp:lastModifiedBy>
  <cp:lastPrinted>2009-06-10T08:34:26Z</cp:lastPrinted>
  <dcterms:created xsi:type="dcterms:W3CDTF">1996-10-08T23:32:33Z</dcterms:created>
  <dcterms:modified xsi:type="dcterms:W3CDTF">2009-06-10T08:37:27Z</dcterms:modified>
  <cp:category/>
  <cp:version/>
  <cp:contentType/>
  <cp:contentStatus/>
</cp:coreProperties>
</file>